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521" windowWidth="11880" windowHeight="9495" tabRatio="714" activeTab="0"/>
  </bookViews>
  <sheets>
    <sheet name="Totaaloverzicht" sheetId="1" r:id="rId1"/>
    <sheet name="Aad" sheetId="2" r:id="rId2"/>
    <sheet name="Louise D" sheetId="3" r:id="rId3"/>
    <sheet name="Rob" sheetId="4" r:id="rId4"/>
    <sheet name="Evelien" sheetId="5" r:id="rId5"/>
    <sheet name="Jan" sheetId="6" r:id="rId6"/>
    <sheet name="Martin" sheetId="7" r:id="rId7"/>
    <sheet name="Louise P" sheetId="8" r:id="rId8"/>
    <sheet name="Kitty" sheetId="9" r:id="rId9"/>
    <sheet name="Wouter" sheetId="10" r:id="rId10"/>
    <sheet name="Stand" sheetId="11" r:id="rId11"/>
    <sheet name="Teams" sheetId="12" r:id="rId12"/>
  </sheets>
  <definedNames>
    <definedName name="_xlnm.Print_Area" localSheetId="11">'Teams'!$A$1:$N$50</definedName>
  </definedNames>
  <calcPr fullCalcOnLoad="1"/>
</workbook>
</file>

<file path=xl/sharedStrings.xml><?xml version="1.0" encoding="utf-8"?>
<sst xmlns="http://schemas.openxmlformats.org/spreadsheetml/2006/main" count="2782" uniqueCount="703">
  <si>
    <t>Club</t>
  </si>
  <si>
    <t>Speler</t>
  </si>
  <si>
    <t>Positie</t>
  </si>
  <si>
    <t>Prijs</t>
  </si>
  <si>
    <t>Totaal punten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</si>
  <si>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</si>
  <si>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</si>
  <si>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</si>
  <si>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</si>
  <si>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</si>
  <si>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</si>
  <si>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</si>
  <si>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</si>
  <si>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</si>
  <si>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</si>
  <si>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</si>
  <si>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</si>
  <si>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</si>
  <si>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</si>
  <si>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</si>
  <si>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</si>
  <si>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</si>
  <si>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</si>
  <si>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</si>
  <si>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</si>
  <si>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</si>
  <si>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</si>
  <si>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</si>
  <si>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</si>
  <si>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</si>
  <si>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</si>
  <si>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</si>
  <si>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</si>
  <si>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</si>
  <si>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</si>
  <si>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</si>
  <si>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</si>
  <si>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Ajax</t>
  </si>
  <si>
    <t>AZ</t>
  </si>
  <si>
    <t>Feyenoord</t>
  </si>
  <si>
    <t>NEC</t>
  </si>
  <si>
    <t>PSV</t>
  </si>
  <si>
    <t>Roda JC</t>
  </si>
  <si>
    <t>Sparta</t>
  </si>
  <si>
    <t>Vitesse</t>
  </si>
  <si>
    <t>Willem II</t>
  </si>
  <si>
    <t>Totaal salaris team</t>
  </si>
  <si>
    <t>Naam</t>
  </si>
  <si>
    <t>Aad</t>
  </si>
  <si>
    <t>Rob</t>
  </si>
  <si>
    <t>Kitty</t>
  </si>
  <si>
    <t>1e prijs</t>
  </si>
  <si>
    <t>2e prijs</t>
  </si>
  <si>
    <t>3e prijs</t>
  </si>
  <si>
    <t>Prijs team milj.</t>
  </si>
  <si>
    <t>FC Groningen</t>
  </si>
  <si>
    <t>Leonardo</t>
  </si>
  <si>
    <t>NAC</t>
  </si>
  <si>
    <t>Cristiano</t>
  </si>
  <si>
    <t>Evelien</t>
  </si>
  <si>
    <t>Doel</t>
  </si>
  <si>
    <t>Totaal</t>
  </si>
  <si>
    <t>Pnt</t>
  </si>
  <si>
    <t>Martin</t>
  </si>
  <si>
    <t>Barry Opdam</t>
  </si>
  <si>
    <t>Michael Buskermolen</t>
  </si>
  <si>
    <t>Barry van Galen</t>
  </si>
  <si>
    <t>Ali Elkhattabi</t>
  </si>
  <si>
    <t>Middenveld</t>
  </si>
  <si>
    <t>Verdediging</t>
  </si>
  <si>
    <t>Aanval</t>
  </si>
  <si>
    <t>Maxwell</t>
  </si>
  <si>
    <t>Hatem Trabelsi</t>
  </si>
  <si>
    <t>Cristian Chivu</t>
  </si>
  <si>
    <t>John O'Brien</t>
  </si>
  <si>
    <t>Richard Knopper</t>
  </si>
  <si>
    <t>Rafael van der Vaart</t>
  </si>
  <si>
    <t>Cedric van der Gun</t>
  </si>
  <si>
    <t>Wamberto</t>
  </si>
  <si>
    <t>Ahmed Hossam</t>
  </si>
  <si>
    <t>Nikos Machlas</t>
  </si>
  <si>
    <t>Shota Arveladze</t>
  </si>
  <si>
    <t>Zlatan Ibrahimovic</t>
  </si>
  <si>
    <t>De Graafschap</t>
  </si>
  <si>
    <t>Tot pnt</t>
  </si>
  <si>
    <t>Stefan Postma</t>
  </si>
  <si>
    <t>Martijn Meerdink</t>
  </si>
  <si>
    <t>Milan Berck Beelenkamp</t>
  </si>
  <si>
    <t>Dennis Schulp</t>
  </si>
  <si>
    <t>FC Den Bosch</t>
  </si>
  <si>
    <t>Peter Uneken</t>
  </si>
  <si>
    <t>Fred van der Hoorn</t>
  </si>
  <si>
    <t>Koen van der Laak</t>
  </si>
  <si>
    <t>Bart van den Eede</t>
  </si>
  <si>
    <t>Mourad</t>
  </si>
  <si>
    <t>Roy Beukenkamp</t>
  </si>
  <si>
    <t>Kurt Elshot</t>
  </si>
  <si>
    <t>Magnus Johansson</t>
  </si>
  <si>
    <t>Joost Broerse</t>
  </si>
  <si>
    <t>Melchior Schoenmakers</t>
  </si>
  <si>
    <t>Hugo</t>
  </si>
  <si>
    <t>Sander Boschker</t>
  </si>
  <si>
    <t>FC Twente</t>
  </si>
  <si>
    <t>Patrick Pothuizen</t>
  </si>
  <si>
    <t>Sjaak Polak</t>
  </si>
  <si>
    <t>Chris van der Weerden</t>
  </si>
  <si>
    <t>Spira Grujic</t>
  </si>
  <si>
    <t>Arjan van der Laan</t>
  </si>
  <si>
    <t>Scott Booth</t>
  </si>
  <si>
    <t>Harald Wapenaar</t>
  </si>
  <si>
    <t>FC Utrecht</t>
  </si>
  <si>
    <t>Patrick Zwaanswijk</t>
  </si>
  <si>
    <t>Stijn Vreven</t>
  </si>
  <si>
    <t>Stefaan Tanghe</t>
  </si>
  <si>
    <t>Dirk Kuyt</t>
  </si>
  <si>
    <t>Tininho</t>
  </si>
  <si>
    <t>Shinji Ono</t>
  </si>
  <si>
    <t>Jon Dahl Tomasson</t>
  </si>
  <si>
    <t>Paul Bosvelt</t>
  </si>
  <si>
    <t>Leonardo Dos Santos</t>
  </si>
  <si>
    <t>Pierre van Hooijdonk</t>
  </si>
  <si>
    <t>Fortuna Sittard</t>
  </si>
  <si>
    <t>Rene van Dieren</t>
  </si>
  <si>
    <t>Glen Salmon</t>
  </si>
  <si>
    <t>Gábor Babos</t>
  </si>
  <si>
    <t>Youssouf Hersi</t>
  </si>
  <si>
    <t>Rob Penders</t>
  </si>
  <si>
    <t>Mark Schenning</t>
  </si>
  <si>
    <t>Sérgio Pacheco</t>
  </si>
  <si>
    <t>Csaba Fehér</t>
  </si>
  <si>
    <t>Earnest Stewart</t>
  </si>
  <si>
    <t>Dennis Gentenaar</t>
  </si>
  <si>
    <t>Danny Hesp</t>
  </si>
  <si>
    <t>Peter Wisgerhof</t>
  </si>
  <si>
    <t>Jarda Simr</t>
  </si>
  <si>
    <t>Frank Demouge</t>
  </si>
  <si>
    <t>Gjorgi Hristov</t>
  </si>
  <si>
    <t>Rob Wielaert</t>
  </si>
  <si>
    <t>André Ooijer</t>
  </si>
  <si>
    <t>Dennis Rommedahl</t>
  </si>
  <si>
    <t>Arnold Bruggink</t>
  </si>
  <si>
    <t>Jan Vennegoor of Hesselink</t>
  </si>
  <si>
    <t>Mateja Kezman</t>
  </si>
  <si>
    <t>Rob van Dijk</t>
  </si>
  <si>
    <t>RKC Waalwijk</t>
  </si>
  <si>
    <t>Carlos van Wanrooy</t>
  </si>
  <si>
    <t>Peter van den Berg</t>
  </si>
  <si>
    <t>Johan Gudjonsson</t>
  </si>
  <si>
    <t>Zeljko Petrovic</t>
  </si>
  <si>
    <t>Patrick van Diemen</t>
  </si>
  <si>
    <t>Rick Hoogendorp</t>
  </si>
  <si>
    <t>Zeljko Kalac</t>
  </si>
  <si>
    <t>Mark Luijpers</t>
  </si>
  <si>
    <t>Eric van der Luer</t>
  </si>
  <si>
    <t>Tom Soetaers</t>
  </si>
  <si>
    <t>Yannis Anastasiou</t>
  </si>
  <si>
    <t>Hans Vonk</t>
  </si>
  <si>
    <t>SC Heerenveen</t>
  </si>
  <si>
    <t>Johan Hansma</t>
  </si>
  <si>
    <t>Gérard de Nooijer</t>
  </si>
  <si>
    <t>Tieme Klompe</t>
  </si>
  <si>
    <t>Rafael</t>
  </si>
  <si>
    <t>Jesper Håkansson</t>
  </si>
  <si>
    <t>Ronnie Venema</t>
  </si>
  <si>
    <t>Arek Radomski</t>
  </si>
  <si>
    <t>Anthony Lurling</t>
  </si>
  <si>
    <t>Marcus Allbäck</t>
  </si>
  <si>
    <t>Marília</t>
  </si>
  <si>
    <t>Tom Sier</t>
  </si>
  <si>
    <t>Aron Winter</t>
  </si>
  <si>
    <t>Nordin Boukhari</t>
  </si>
  <si>
    <t>Edwin Zoetebier</t>
  </si>
  <si>
    <t>Tim Cornelisse</t>
  </si>
  <si>
    <t>Stefan Nanu</t>
  </si>
  <si>
    <t>Michel Kreek</t>
  </si>
  <si>
    <t>Remco van der Schaaf</t>
  </si>
  <si>
    <t>Dejan Stefanovic</t>
  </si>
  <si>
    <t>Theo Janssen</t>
  </si>
  <si>
    <t>Gert Claessens</t>
  </si>
  <si>
    <t>Mahamadou Diarra</t>
  </si>
  <si>
    <t>Geert de Vlieger</t>
  </si>
  <si>
    <t>Joris Mathijssen</t>
  </si>
  <si>
    <t>Kew Jaliens</t>
  </si>
  <si>
    <t>Raymond Victoria</t>
  </si>
  <si>
    <t>Tarik Sektioui</t>
  </si>
  <si>
    <t>Tom Caluwé</t>
  </si>
  <si>
    <t>Denny Landzaat</t>
  </si>
  <si>
    <t>Yassine Abdellaoui</t>
  </si>
  <si>
    <t>Totaal inleg pot (Euro)</t>
  </si>
  <si>
    <t>In pot (Euro)</t>
  </si>
  <si>
    <t>Totaal pot (Euro)</t>
  </si>
  <si>
    <t>Louise D</t>
  </si>
  <si>
    <t>Louise P</t>
  </si>
  <si>
    <t>Wouter van Hal</t>
  </si>
  <si>
    <t>Louise Post</t>
  </si>
  <si>
    <t>Evelien Westerveen</t>
  </si>
  <si>
    <t>Martin van Marle</t>
  </si>
  <si>
    <t>Kitty Diepstraten</t>
  </si>
  <si>
    <t>Louise Diepstraten</t>
  </si>
  <si>
    <t>Rob Diepstraten</t>
  </si>
  <si>
    <t>Aad Diepstraten</t>
  </si>
  <si>
    <t>Wouter</t>
  </si>
  <si>
    <t>Weekscore</t>
  </si>
  <si>
    <t>Totalen</t>
  </si>
  <si>
    <t>Jan</t>
  </si>
  <si>
    <t>Jan Westerveen</t>
  </si>
  <si>
    <t>Laatste</t>
  </si>
  <si>
    <t>Hoogste weekscore</t>
  </si>
  <si>
    <t xml:space="preserve">Hoogste weekscore tot nu in handen van: </t>
  </si>
  <si>
    <t>Vanaf week 1 Feyenoord</t>
  </si>
  <si>
    <t>Vanaf week 3 Feyenoord</t>
  </si>
  <si>
    <t>Vanaf week 3 Liverpool</t>
  </si>
  <si>
    <t>Vanaf week 3 Betis Sevilla</t>
  </si>
  <si>
    <t>Vanaf week 8 FC Groningen</t>
  </si>
  <si>
    <t>Jan (week 8: 59 punten)</t>
  </si>
  <si>
    <t>Vanaf week 8 NEC</t>
  </si>
  <si>
    <t>Vanaf week 9 RKC Waalwijk</t>
  </si>
  <si>
    <t>Vanaf week 12 RKC Waalwijk</t>
  </si>
  <si>
    <t>Vanaf week 16 NEC</t>
  </si>
  <si>
    <t>Marquinho</t>
  </si>
  <si>
    <t>Stefan Selakovic</t>
  </si>
  <si>
    <t>Vanaf week 18 Sparta</t>
  </si>
  <si>
    <t>Vanaf week 20 Fortuna Sittard</t>
  </si>
  <si>
    <t>Huisman Patrick</t>
  </si>
  <si>
    <t>Dibi Jamal</t>
  </si>
  <si>
    <t>Elkhattabi Ali</t>
  </si>
  <si>
    <t>Galen Barry van</t>
  </si>
  <si>
    <t>Robbemond Reinier</t>
  </si>
  <si>
    <t>Kromkamp Jan</t>
  </si>
  <si>
    <t>Mans Miel</t>
  </si>
  <si>
    <t>Buskermolen Michael</t>
  </si>
  <si>
    <t>Wolters Jannes</t>
  </si>
  <si>
    <t>Matthijs Paul</t>
  </si>
  <si>
    <t>Wijker Peter</t>
  </si>
  <si>
    <t>Opdam Barry</t>
  </si>
  <si>
    <t>Lee Urvin</t>
  </si>
  <si>
    <t>El Hadrioui Abdelkrim</t>
  </si>
  <si>
    <t>Fortes Rodriquez José</t>
  </si>
  <si>
    <t>Lindenbergh Olaf</t>
  </si>
  <si>
    <t>Timmer Henk</t>
  </si>
  <si>
    <t>Moens Oscar</t>
  </si>
  <si>
    <t>Nijkamp Arnold</t>
  </si>
  <si>
    <t>Perez Kenneth</t>
  </si>
  <si>
    <t>Huiberts Max</t>
  </si>
  <si>
    <t>Bosman John</t>
  </si>
  <si>
    <t>Boussatta Dries</t>
  </si>
  <si>
    <t>Nelisse Robin</t>
  </si>
  <si>
    <t>Lobont Bogdan</t>
  </si>
  <si>
    <t>Grim Fred</t>
  </si>
  <si>
    <t>Didulica Joe</t>
  </si>
  <si>
    <t>Stekelenburg Maarten</t>
  </si>
  <si>
    <t>Heitinga John</t>
  </si>
  <si>
    <t>Piqué Mitchell</t>
  </si>
  <si>
    <t>Vierklau Ferdi</t>
  </si>
  <si>
    <t>Cler Tim de</t>
  </si>
  <si>
    <t>Bergdølmo André</t>
  </si>
  <si>
    <t>Trabelsi Hatem</t>
  </si>
  <si>
    <t>Pasanen Petri</t>
  </si>
  <si>
    <t>Chivu Christian</t>
  </si>
  <si>
    <t>Kras Ruud</t>
  </si>
  <si>
    <t>O'Brien John</t>
  </si>
  <si>
    <t>Witschge Richard</t>
  </si>
  <si>
    <t>Yakubu Abubakari</t>
  </si>
  <si>
    <t>Knopper Richard</t>
  </si>
  <si>
    <t>Vaart Rafael van der</t>
  </si>
  <si>
    <t>Galasek Tomas</t>
  </si>
  <si>
    <t>Halst Jan van</t>
  </si>
  <si>
    <t>Pienaar Steven</t>
  </si>
  <si>
    <t>Cruz Daniel</t>
  </si>
  <si>
    <t>Gun Cedric van der</t>
  </si>
  <si>
    <t>Ikedia Pius</t>
  </si>
  <si>
    <t>Hossam Ahmed</t>
  </si>
  <si>
    <t>Meyde Andy van der</t>
  </si>
  <si>
    <t>Machlas Nikos</t>
  </si>
  <si>
    <t>Arveladze Shota</t>
  </si>
  <si>
    <t>Ibrahimovic Zlatan</t>
  </si>
  <si>
    <t>Quansah Kwama</t>
  </si>
  <si>
    <t>Wevers Jurgen</t>
  </si>
  <si>
    <t>Postma Stefan</t>
  </si>
  <si>
    <t>Berendsen Harald</t>
  </si>
  <si>
    <t>Kruis Michael van der</t>
  </si>
  <si>
    <t>Vreman Jan</t>
  </si>
  <si>
    <t>Berck Beelenkamp Milan</t>
  </si>
  <si>
    <t>Bot Rene</t>
  </si>
  <si>
    <t>Tchangai Komi</t>
  </si>
  <si>
    <t>Frankel Purrel</t>
  </si>
  <si>
    <t>Nok Michel</t>
  </si>
  <si>
    <t>Bakens Tim</t>
  </si>
  <si>
    <t>Yalcin Cihan</t>
  </si>
  <si>
    <t>Jansen Wouter</t>
  </si>
  <si>
    <t>Leerdam Ilja van</t>
  </si>
  <si>
    <t>Seedorf Jurgen</t>
  </si>
  <si>
    <t>Hupkes Willem</t>
  </si>
  <si>
    <t>Splinter Arno</t>
  </si>
  <si>
    <t>Valeev Ruslan</t>
  </si>
  <si>
    <t>Meerdink Martijn</t>
  </si>
  <si>
    <t>Brom John van den</t>
  </si>
  <si>
    <t>Diakite Bakari</t>
  </si>
  <si>
    <t>Schulp Dennis</t>
  </si>
  <si>
    <t>Promes Marino</t>
  </si>
  <si>
    <t>Turpijn Rody</t>
  </si>
  <si>
    <t>Vossen Peter van</t>
  </si>
  <si>
    <t>Haar Hans van der</t>
  </si>
  <si>
    <t>Jong Max de</t>
  </si>
  <si>
    <t>Maarten Stekelenburg</t>
  </si>
  <si>
    <t>Mampaey Chris</t>
  </si>
  <si>
    <t>Plum Rick</t>
  </si>
  <si>
    <t>Faerber Winston</t>
  </si>
  <si>
    <t>Uneken Peter</t>
  </si>
  <si>
    <t>Hoorn Fred van der</t>
  </si>
  <si>
    <t>Veenhof Jan</t>
  </si>
  <si>
    <t>Burg Jan</t>
  </si>
  <si>
    <t>Meye Geoffrey</t>
  </si>
  <si>
    <t>Deckers Patrick</t>
  </si>
  <si>
    <t>Laak Koen van der</t>
  </si>
  <si>
    <t>Michels Jan</t>
  </si>
  <si>
    <t>Kapel Hes van</t>
  </si>
  <si>
    <t>Piele Ruck te</t>
  </si>
  <si>
    <t>Koppens Paul</t>
  </si>
  <si>
    <t>Mihci Hilmi</t>
  </si>
  <si>
    <t>Razic Essad</t>
  </si>
  <si>
    <t>Maximiano Billy</t>
  </si>
  <si>
    <t>Peelen Patrick</t>
  </si>
  <si>
    <t>Eede Bart van den</t>
  </si>
  <si>
    <t>Freitas Fabian de</t>
  </si>
  <si>
    <t>Peys Bas</t>
  </si>
  <si>
    <t>Darwinkel egbert</t>
  </si>
  <si>
    <t>Beukenkamp Roy</t>
  </si>
  <si>
    <t>Herik Wouter van den</t>
  </si>
  <si>
    <t>Elshot Kurt</t>
  </si>
  <si>
    <t>Janssen Paul</t>
  </si>
  <si>
    <t>Looi Erwin van de</t>
  </si>
  <si>
    <t>Johansson Magnus</t>
  </si>
  <si>
    <t>Broerse Joost</t>
  </si>
  <si>
    <t>Schoenmakers Melchior</t>
  </si>
  <si>
    <t>Floren Mathias</t>
  </si>
  <si>
    <t>Hardarsson Johannes</t>
  </si>
  <si>
    <t>Hoogstrate Jordi</t>
  </si>
  <si>
    <t>Allach Mohammed</t>
  </si>
  <si>
    <t>Gessel Sander van</t>
  </si>
  <si>
    <t>Krstev Mile</t>
  </si>
  <si>
    <t>Jongsma Anton</t>
  </si>
  <si>
    <t>Bisseling Arjan</t>
  </si>
  <si>
    <t>El Idrissi Mustapha</t>
  </si>
  <si>
    <t>Visser Hans</t>
  </si>
  <si>
    <t>Boussabon Ali</t>
  </si>
  <si>
    <t>Tuhuteru Ignacio</t>
  </si>
  <si>
    <t>Curovic Dejan</t>
  </si>
  <si>
    <t>Robben Arjan</t>
  </si>
  <si>
    <t>Torma Gabor</t>
  </si>
  <si>
    <t>Drent Martin</t>
  </si>
  <si>
    <t>Veurink Mark</t>
  </si>
  <si>
    <t>Ede Jan Willem van</t>
  </si>
  <si>
    <t>Boschker Sander</t>
  </si>
  <si>
    <t>Rahkamaa Rikko</t>
  </si>
  <si>
    <t>Heubach Jeroen</t>
  </si>
  <si>
    <t>Hulshof Dennis</t>
  </si>
  <si>
    <t>El Brazi Faouzi</t>
  </si>
  <si>
    <t>Ouedraego Rahim</t>
  </si>
  <si>
    <t>Pothuizen Patrick</t>
  </si>
  <si>
    <t>Polak Sjaak</t>
  </si>
  <si>
    <t>Weerden Chris van der</t>
  </si>
  <si>
    <t>Karnebeek Andre</t>
  </si>
  <si>
    <t>Grujic Spira</t>
  </si>
  <si>
    <t>Cziommer Simon</t>
  </si>
  <si>
    <t>Paar Kurt van der</t>
  </si>
  <si>
    <t>Doelen Bjorn van der</t>
  </si>
  <si>
    <t>Leegte Tom van der</t>
  </si>
  <si>
    <t>Laan Arjan van der</t>
  </si>
  <si>
    <t>Mentink Peter</t>
  </si>
  <si>
    <t>Cairo Ellery</t>
  </si>
  <si>
    <t>Pahlplatz Boudewijn</t>
  </si>
  <si>
    <t>Kollmann Roland</t>
  </si>
  <si>
    <t>Houwing Thijs</t>
  </si>
  <si>
    <t>Witte Chris de</t>
  </si>
  <si>
    <t>Booth Scott</t>
  </si>
  <si>
    <t>Gier Jack de</t>
  </si>
  <si>
    <t>Muhamadu Ibad</t>
  </si>
  <si>
    <t>Ponk Rene</t>
  </si>
  <si>
    <t>Wapenaar Harald</t>
  </si>
  <si>
    <t>Katipapa Ferdinand</t>
  </si>
  <si>
    <t>Oliseh Azubike</t>
  </si>
  <si>
    <t>Ree Dennis van der</t>
  </si>
  <si>
    <t>Bosschaart Pascal</t>
  </si>
  <si>
    <t>Schut Alje</t>
  </si>
  <si>
    <t>Shew A Tjon Etienne</t>
  </si>
  <si>
    <t>Zwaanswijk Patrick</t>
  </si>
  <si>
    <t>Roest Robert</t>
  </si>
  <si>
    <t>Vreven Stijn</t>
  </si>
  <si>
    <t>Berg Dennis van de</t>
  </si>
  <si>
    <t>Dombi Tobor</t>
  </si>
  <si>
    <t>Jong Jean Paul de</t>
  </si>
  <si>
    <t>Arts Arno</t>
  </si>
  <si>
    <t>Mol Tom van</t>
  </si>
  <si>
    <t>Jochemsen Arco</t>
  </si>
  <si>
    <t>Tanghe Stefaan</t>
  </si>
  <si>
    <t>Touzani Karim</t>
  </si>
  <si>
    <t>Groot Donny de</t>
  </si>
  <si>
    <t>Berger Ruud</t>
  </si>
  <si>
    <t>Bergh Dave van den</t>
  </si>
  <si>
    <t>Kuyt Dirk</t>
  </si>
  <si>
    <t>Gluscevis Igor</t>
  </si>
  <si>
    <t>l'Ami Carlo</t>
  </si>
  <si>
    <t>Graafland Ronald</t>
  </si>
  <si>
    <t>Malkowski Zbigniew</t>
  </si>
  <si>
    <t>Dudek Jurek</t>
  </si>
  <si>
    <t>Zoetebier Edwin</t>
  </si>
  <si>
    <t>Laybutt Stephen</t>
  </si>
  <si>
    <t>Loovens Glenn</t>
  </si>
  <si>
    <t>Collen Pieter</t>
  </si>
  <si>
    <t>Rzasa Tomasz</t>
  </si>
  <si>
    <t>Gobbel Ullrich van</t>
  </si>
  <si>
    <t>Gyan Christian</t>
  </si>
  <si>
    <t>Haan Ferry de</t>
  </si>
  <si>
    <t>Haaren Ramon van</t>
  </si>
  <si>
    <t>Wonderen Kees van</t>
  </si>
  <si>
    <t>Emerton Brett</t>
  </si>
  <si>
    <t>Sprockel Civard</t>
  </si>
  <si>
    <t>Visser Jan de</t>
  </si>
  <si>
    <t>Gastel Jean Paul van</t>
  </si>
  <si>
    <t>Korneev Igor</t>
  </si>
  <si>
    <t>Ono Shinji</t>
  </si>
  <si>
    <t>Paauwe Patrick</t>
  </si>
  <si>
    <t>Tomasson Jon Dahl</t>
  </si>
  <si>
    <t>Bosvelt Paul</t>
  </si>
  <si>
    <t>Boutahar Said</t>
  </si>
  <si>
    <t>Elmander Johan</t>
  </si>
  <si>
    <t>Smolarek Ebi</t>
  </si>
  <si>
    <t>Santos Leonardo dos</t>
  </si>
  <si>
    <t>Kalou Bonaventure</t>
  </si>
  <si>
    <t>Hooijdonk Pierre van</t>
  </si>
  <si>
    <t>Baart Rein</t>
  </si>
  <si>
    <t>Bertjens Davy</t>
  </si>
  <si>
    <t>Hesp Ruud</t>
  </si>
  <si>
    <t>Geerinckx Jo</t>
  </si>
  <si>
    <t>Klimek David</t>
  </si>
  <si>
    <t>Akerboom Marcel</t>
  </si>
  <si>
    <t>Dieren Rene van</t>
  </si>
  <si>
    <t>Hoeven Jochem van der</t>
  </si>
  <si>
    <t>Emeran Fritz</t>
  </si>
  <si>
    <t>Hermans Edwin</t>
  </si>
  <si>
    <t>Dirkx Jurgen</t>
  </si>
  <si>
    <t>Geem Chris van</t>
  </si>
  <si>
    <t>Haine Roger</t>
  </si>
  <si>
    <t>Hamers Cliff</t>
  </si>
  <si>
    <t>Rook Mischa</t>
  </si>
  <si>
    <t>Barneveld Joos van</t>
  </si>
  <si>
    <t>Heering Marco</t>
  </si>
  <si>
    <t>Haeldermans Stijn</t>
  </si>
  <si>
    <t>Volmer Joost</t>
  </si>
  <si>
    <t>Meszaros Laszlo</t>
  </si>
  <si>
    <t>Tychon George</t>
  </si>
  <si>
    <t>Averdijk Pascal</t>
  </si>
  <si>
    <t>Cramb Colin</t>
  </si>
  <si>
    <t>Gerritsen Dennis</t>
  </si>
  <si>
    <t>Krijgsman Dennis</t>
  </si>
  <si>
    <t>Landerl Rolf</t>
  </si>
  <si>
    <t>Hamming Ronald</t>
  </si>
  <si>
    <t>Gommans Harrie</t>
  </si>
  <si>
    <t>El Khadri Soufiene</t>
  </si>
  <si>
    <t>El Gaaouiri Samir</t>
  </si>
  <si>
    <t>Simons Regillio</t>
  </si>
  <si>
    <t>Ketting Casper</t>
  </si>
  <si>
    <t>Zois Peter</t>
  </si>
  <si>
    <t>Babos Gabor</t>
  </si>
  <si>
    <t>Kasmi Ahmed</t>
  </si>
  <si>
    <t>Becht Jean Philip</t>
  </si>
  <si>
    <t>Steijn Maurice</t>
  </si>
  <si>
    <t>Mensah Kofi</t>
  </si>
  <si>
    <t>As Jeffrey van</t>
  </si>
  <si>
    <t>Penders Rob</t>
  </si>
  <si>
    <t>Schenning Mark</t>
  </si>
  <si>
    <t>Feher Csaba</t>
  </si>
  <si>
    <t>Opschoor Christian</t>
  </si>
  <si>
    <t>Engelaar Orlando</t>
  </si>
  <si>
    <t>Seedorf Cedric</t>
  </si>
  <si>
    <t>Hersi Youssouf</t>
  </si>
  <si>
    <t>Gudelj Nebojsa</t>
  </si>
  <si>
    <t>Pacheco Sergio</t>
  </si>
  <si>
    <t>Peto Tamas</t>
  </si>
  <si>
    <t>Versteeg Rik</t>
  </si>
  <si>
    <t>Doomernik Arno</t>
  </si>
  <si>
    <t>Schreuder Alfred</t>
  </si>
  <si>
    <t>Stweart Earnest</t>
  </si>
  <si>
    <t>Risamasu Levi</t>
  </si>
  <si>
    <t>Bobson Kevin</t>
  </si>
  <si>
    <t>Salmon Glen</t>
  </si>
  <si>
    <t>Moeliker Kevin</t>
  </si>
  <si>
    <t>Sleen Albert van der</t>
  </si>
  <si>
    <t>Gentenaar Dennis</t>
  </si>
  <si>
    <t>Kazlauskas Charles</t>
  </si>
  <si>
    <t>Goulooze Richard</t>
  </si>
  <si>
    <t>Leiwakabessy Jeffrey</t>
  </si>
  <si>
    <t>Maes Luuk</t>
  </si>
  <si>
    <t>Hesp Danny</t>
  </si>
  <si>
    <t>Wisgerhof Peter</t>
  </si>
  <si>
    <t>Wielaert Rob</t>
  </si>
  <si>
    <t>Wegh Erik</t>
  </si>
  <si>
    <t>Peters Mark</t>
  </si>
  <si>
    <t>Schuurman Resit</t>
  </si>
  <si>
    <t>Schultz Marcianno</t>
  </si>
  <si>
    <t>Simr Jarda</t>
  </si>
  <si>
    <t>Koning Marcel</t>
  </si>
  <si>
    <t>Zonneveld Mike</t>
  </si>
  <si>
    <t>Demouge Frank</t>
  </si>
  <si>
    <t>Santos Adilson dos</t>
  </si>
  <si>
    <t>Ax Patrick</t>
  </si>
  <si>
    <t>Jansen Stefan</t>
  </si>
  <si>
    <t>Latuheruu Bart</t>
  </si>
  <si>
    <t>Rijswijk Rene van</t>
  </si>
  <si>
    <t>Tumba Zico</t>
  </si>
  <si>
    <t>Hristov Giorgi</t>
  </si>
  <si>
    <t>Nooijer Dennis de</t>
  </si>
  <si>
    <t>Kralj Ivica</t>
  </si>
  <si>
    <t>Coutinho Gino</t>
  </si>
  <si>
    <t>Lodewijks Patrick</t>
  </si>
  <si>
    <t>Waterreus Ronald</t>
  </si>
  <si>
    <t>Colin Jurgen</t>
  </si>
  <si>
    <t>Faber Ernest</t>
  </si>
  <si>
    <t>Addo Erik</t>
  </si>
  <si>
    <t>Heintze Jan</t>
  </si>
  <si>
    <t>Ooijer Andre</t>
  </si>
  <si>
    <t>Nikiforov Youri</t>
  </si>
  <si>
    <t>Hofland Kevin</t>
  </si>
  <si>
    <t>Fuchs Robert</t>
  </si>
  <si>
    <t>Stinga Ovidiu</t>
  </si>
  <si>
    <t>Gakhokidze Georgi</t>
  </si>
  <si>
    <t>Lucius Theo</t>
  </si>
  <si>
    <t>Jong John de</t>
  </si>
  <si>
    <t>Ramzi adil</t>
  </si>
  <si>
    <t>Vogel Johan</t>
  </si>
  <si>
    <t>Bommel Mark van</t>
  </si>
  <si>
    <t>Hese Leion</t>
  </si>
  <si>
    <t>Bogelund Kasper</t>
  </si>
  <si>
    <t>Rommedahl Dennis</t>
  </si>
  <si>
    <t>Bouma Wilfred</t>
  </si>
  <si>
    <t>Bruggink Arnold</t>
  </si>
  <si>
    <t>Vennegoor of Hesselink Jan</t>
  </si>
  <si>
    <t>Kezman Mateja</t>
  </si>
  <si>
    <t>Sinouh Khalid</t>
  </si>
  <si>
    <t>Dijk Rob van</t>
  </si>
  <si>
    <t>Nwakire Emmanuel</t>
  </si>
  <si>
    <t>Teixeira Virgilio</t>
  </si>
  <si>
    <t>Kalezic Darije</t>
  </si>
  <si>
    <t>Wanrooy Carlos van</t>
  </si>
  <si>
    <t>Berg Peter van den</t>
  </si>
  <si>
    <t>Nascimento David</t>
  </si>
  <si>
    <t>Lamey Michael</t>
  </si>
  <si>
    <t>Molhoek Rogier</t>
  </si>
  <si>
    <t>Peppinck Fabian</t>
  </si>
  <si>
    <t>Graef Garry de</t>
  </si>
  <si>
    <t>Loenhout John van</t>
  </si>
  <si>
    <t>Govedarica Dejan</t>
  </si>
  <si>
    <t>Gudjonsson Johan</t>
  </si>
  <si>
    <t>Petrovic Zeljko</t>
  </si>
  <si>
    <t>Diemen Patrick van</t>
  </si>
  <si>
    <t>Petrov Youri</t>
  </si>
  <si>
    <t>Janssen Jochen</t>
  </si>
  <si>
    <t>Cornelisse Yuri</t>
  </si>
  <si>
    <t>Dinteren Ivar van</t>
  </si>
  <si>
    <t>Redan Iwan</t>
  </si>
  <si>
    <t>Hoogendorp Rick</t>
  </si>
  <si>
    <t>Kolk Santi</t>
  </si>
  <si>
    <t>Assouiki Abdeslam</t>
  </si>
  <si>
    <t>Franken Giovanni</t>
  </si>
  <si>
    <t>Geleijns Jeremy</t>
  </si>
  <si>
    <t>Roorda Bas</t>
  </si>
  <si>
    <t>Kalac Zeljko</t>
  </si>
  <si>
    <t>Brouwers Roel</t>
  </si>
  <si>
    <t>Rudge Humphrey</t>
  </si>
  <si>
    <t>Tomasic Igor</t>
  </si>
  <si>
    <t>Senden Ger</t>
  </si>
  <si>
    <t>Sonkaya Fatih</t>
  </si>
  <si>
    <t>Luijpers Mark</t>
  </si>
  <si>
    <t>Vrede Regilio</t>
  </si>
  <si>
    <t>Lachambre Vincent</t>
  </si>
  <si>
    <t>Collinet Jerome</t>
  </si>
  <si>
    <t>Vandenbroeck Sven</t>
  </si>
  <si>
    <t>Vicelich Ivan</t>
  </si>
  <si>
    <t>Dessel Kevin van</t>
  </si>
  <si>
    <t>Luer Eric van der</t>
  </si>
  <si>
    <t>Lawal Garba</t>
  </si>
  <si>
    <t>Zafarin Dave</t>
  </si>
  <si>
    <t>Dijk Gregoor van</t>
  </si>
  <si>
    <t>Jacobs Bas</t>
  </si>
  <si>
    <t>Sonkaya Osan</t>
  </si>
  <si>
    <t>Ramora Paolo</t>
  </si>
  <si>
    <t>Sonko Edrissa</t>
  </si>
  <si>
    <t>Berglund Frederik</t>
  </si>
  <si>
    <t>Tchoutang Bernard</t>
  </si>
  <si>
    <t>Soetaers Tom</t>
  </si>
  <si>
    <t>Nygaard Marc</t>
  </si>
  <si>
    <t>Anastasiou Yannis</t>
  </si>
  <si>
    <t>Kostwinder Kees</t>
  </si>
  <si>
    <t>Diteweg Barry</t>
  </si>
  <si>
    <t>Vonk Hans</t>
  </si>
  <si>
    <t>Seip Marcel</t>
  </si>
  <si>
    <t>Edman Eric</t>
  </si>
  <si>
    <t>Damman David</t>
  </si>
  <si>
    <t>Ebbinge Arjan</t>
  </si>
  <si>
    <t>Hegeman Mark</t>
  </si>
  <si>
    <t>Hansma Johan</t>
  </si>
  <si>
    <t>Nooijer Gerard de</t>
  </si>
  <si>
    <t>Klompe Tieme</t>
  </si>
  <si>
    <t>Bak Jensen Allan</t>
  </si>
  <si>
    <t>Hakanson Jesper</t>
  </si>
  <si>
    <t>Holm Thomas</t>
  </si>
  <si>
    <t>Venema Ronnie</t>
  </si>
  <si>
    <t>Radomski Arek</t>
  </si>
  <si>
    <t>Lurling Anthony</t>
  </si>
  <si>
    <t>Vayrynen Mika</t>
  </si>
  <si>
    <t>wey Rene van de</t>
  </si>
  <si>
    <t>Eijk Mark van</t>
  </si>
  <si>
    <t>Kokmeijer Niels</t>
  </si>
  <si>
    <t>Jensen Daniel</t>
  </si>
  <si>
    <t>Denneboom Romano</t>
  </si>
  <si>
    <t>Talan Jeffrey</t>
  </si>
  <si>
    <t>Nurmela Mika</t>
  </si>
  <si>
    <t>Allback Marcus</t>
  </si>
  <si>
    <t>Lord Lionel</t>
  </si>
  <si>
    <t>Bakkati Said</t>
  </si>
  <si>
    <t>Selakovic Stefan</t>
  </si>
  <si>
    <t>Kooiman Frank</t>
  </si>
  <si>
    <t>Kros Victor</t>
  </si>
  <si>
    <t>Dalen Maurits van</t>
  </si>
  <si>
    <t>Bezzai Houssin</t>
  </si>
  <si>
    <t>Elzinga Richard</t>
  </si>
  <si>
    <t>Goossen Steve</t>
  </si>
  <si>
    <t>Meer Dave van der</t>
  </si>
  <si>
    <t>Sier Tom</t>
  </si>
  <si>
    <t>Trommel Json</t>
  </si>
  <si>
    <t>Bouchiba Elbekay</t>
  </si>
  <si>
    <t>Zijm Sieme</t>
  </si>
  <si>
    <t>Langerak Michel</t>
  </si>
  <si>
    <t>Nielsen Anders</t>
  </si>
  <si>
    <t>Mendes da Silva David</t>
  </si>
  <si>
    <t>Nieuwenburg John</t>
  </si>
  <si>
    <t>Winter Aron</t>
  </si>
  <si>
    <t>Koevermans Danny</t>
  </si>
  <si>
    <t>Elhamdaoui Fouad</t>
  </si>
  <si>
    <t>Blinker Regy</t>
  </si>
  <si>
    <t>Inia Silvan</t>
  </si>
  <si>
    <t>Montero Rui</t>
  </si>
  <si>
    <t>Boukharo Nordin</t>
  </si>
  <si>
    <t>Marbus Bram</t>
  </si>
  <si>
    <t>Sanou Ousmane</t>
  </si>
  <si>
    <t>Jevric Dragoslav</t>
  </si>
  <si>
    <t>Wijnen Bas</t>
  </si>
  <si>
    <t>Fessem Jimmy van</t>
  </si>
  <si>
    <t>Terpstra Richard</t>
  </si>
  <si>
    <t>Kuiper Martijn</t>
  </si>
  <si>
    <t>Zeman Marian</t>
  </si>
  <si>
    <t>Cornelisse Tim</t>
  </si>
  <si>
    <t>Knol Ruud</t>
  </si>
  <si>
    <t>Nanu Stefan</t>
  </si>
  <si>
    <t>Hintum Marc van</t>
  </si>
  <si>
    <t>Kreek Michel</t>
  </si>
  <si>
    <t>Schaaf Remco van der</t>
  </si>
  <si>
    <t>Stefanovic Dejan</t>
  </si>
  <si>
    <t>Dingsdag Michael</t>
  </si>
  <si>
    <t>Groeneveld Theo</t>
  </si>
  <si>
    <t>Trustfull Orlando</t>
  </si>
  <si>
    <t>Laros Louis</t>
  </si>
  <si>
    <t>Janssen Theo</t>
  </si>
  <si>
    <t>Claessens gert</t>
  </si>
  <si>
    <t>Diarra Mahamadou</t>
  </si>
  <si>
    <t>Aelbrecht Christof</t>
  </si>
  <si>
    <t>Mustapha Riga</t>
  </si>
  <si>
    <t>Beukering Jhonny van</t>
  </si>
  <si>
    <t>Mbamba Emile</t>
  </si>
  <si>
    <t>Amoah Matthew</t>
  </si>
  <si>
    <t>Babangida Tijjani</t>
  </si>
  <si>
    <t>Fortes Carlos</t>
  </si>
  <si>
    <t>Sikora Victor</t>
  </si>
  <si>
    <t>Peeters Bob</t>
  </si>
  <si>
    <t>Martel Didier</t>
  </si>
  <si>
    <t>Zongo Mamadou</t>
  </si>
  <si>
    <t>Martin Christophe</t>
  </si>
  <si>
    <t>Vlieger Geert de</t>
  </si>
  <si>
    <t>Kouwen Frank van</t>
  </si>
  <si>
    <t>Veldeman Guy</t>
  </si>
  <si>
    <t>Mathijssen Joris</t>
  </si>
  <si>
    <t>Prommayon Geoffrey</t>
  </si>
  <si>
    <t>Jaliens Kew</t>
  </si>
  <si>
    <t>Victoria Raymond</t>
  </si>
  <si>
    <t>Steenveldt Wout van</t>
  </si>
  <si>
    <t>Meeuwis Marcel</t>
  </si>
  <si>
    <t>Janssens Chris</t>
  </si>
  <si>
    <t>Nieuwstadt Jos van</t>
  </si>
  <si>
    <t>Beelen Hendrik van</t>
  </si>
  <si>
    <t>Mathijssen Danny</t>
  </si>
  <si>
    <t>Sektioui Tarik</t>
  </si>
  <si>
    <t>Shoukov Dmitri</t>
  </si>
  <si>
    <t>Caluwe Tom</t>
  </si>
  <si>
    <t>Landzaat Denny</t>
  </si>
  <si>
    <t>Heijden Richard van der</t>
  </si>
  <si>
    <t>Abdellaoui Yassine</t>
  </si>
  <si>
    <t>Ceesay Jatto</t>
  </si>
  <si>
    <t>Bombarda Mariano</t>
  </si>
  <si>
    <t>Antolini Mathieu</t>
  </si>
  <si>
    <t>Jagroep Ryan</t>
  </si>
  <si>
    <t>Hag Erik ten</t>
  </si>
  <si>
    <t>Mariana Youssef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</si>
</sst>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&quot;fl&quot;\ #,##0_-"/>
    <numFmt numFmtId="177" formatCode="&quot;F&quot;\ #,##0.00_-"/>
  </numFmts>
  <fonts count="5">
    <font>
      <sz val="10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0" borderId="0" xfId="0" applyFill="1" applyAlignment="1">
      <alignment/>
    </xf>
    <xf numFmtId="0" fontId="1" fillId="4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right" wrapText="1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5" borderId="0" xfId="0" applyFont="1" applyFill="1" applyAlignment="1">
      <alignment horizontal="left"/>
    </xf>
    <xf numFmtId="3" fontId="0" fillId="5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3"/>
  <sheetViews>
    <sheetView tabSelected="1" workbookViewId="0" topLeftCell="A1">
      <pane xSplit="5" ySplit="1" topLeftCell="F3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61" sqref="A61"/>
    </sheetView>
  </sheetViews>
  <sheetFormatPr defaultColWidth="9.140625" defaultRowHeight="12.75"/>
  <cols>
    <col min="1" max="1" width="24.421875" style="33" customWidth="1"/>
    <col min="2" max="2" width="13.8515625" style="33" customWidth="1"/>
    <col min="3" max="3" width="10.421875" style="33" customWidth="1"/>
    <col min="4" max="4" width="9.28125" style="34" customWidth="1"/>
    <col min="5" max="5" width="4.00390625" style="28" bestFit="1" customWidth="1"/>
    <col min="6" max="6" width="3.00390625" style="28" customWidth="1"/>
    <col min="7" max="37" width="3.00390625" style="33" customWidth="1"/>
    <col min="38" max="16384" width="9.140625" style="33" customWidth="1"/>
  </cols>
  <sheetData>
    <row r="1" spans="1:37" s="32" customFormat="1" ht="25.5" customHeight="1">
      <c r="A1" s="26" t="s">
        <v>1</v>
      </c>
      <c r="B1" s="26" t="s">
        <v>0</v>
      </c>
      <c r="C1" s="26" t="s">
        <v>2</v>
      </c>
      <c r="D1" s="31" t="s">
        <v>3</v>
      </c>
      <c r="E1" s="16" t="s">
        <v>84</v>
      </c>
      <c r="F1" s="26">
        <v>1</v>
      </c>
      <c r="G1" s="26">
        <v>2</v>
      </c>
      <c r="H1" s="26">
        <v>3</v>
      </c>
      <c r="I1" s="26">
        <v>4</v>
      </c>
      <c r="J1" s="26">
        <v>5</v>
      </c>
      <c r="K1" s="26">
        <v>6</v>
      </c>
      <c r="L1" s="26">
        <v>7</v>
      </c>
      <c r="M1" s="26">
        <v>8</v>
      </c>
      <c r="N1" s="26">
        <v>9</v>
      </c>
      <c r="O1" s="26">
        <v>10</v>
      </c>
      <c r="P1" s="26">
        <v>11</v>
      </c>
      <c r="Q1" s="26">
        <v>12</v>
      </c>
      <c r="R1" s="26">
        <v>13</v>
      </c>
      <c r="S1" s="26">
        <v>14</v>
      </c>
      <c r="T1" s="26">
        <v>15</v>
      </c>
      <c r="U1" s="26">
        <v>16</v>
      </c>
      <c r="V1" s="26">
        <v>17</v>
      </c>
      <c r="W1" s="26">
        <v>18</v>
      </c>
      <c r="X1" s="26">
        <v>19</v>
      </c>
      <c r="Y1" s="26">
        <v>20</v>
      </c>
      <c r="Z1" s="26">
        <v>21</v>
      </c>
      <c r="AA1" s="26">
        <v>22</v>
      </c>
      <c r="AB1" s="26">
        <v>23</v>
      </c>
      <c r="AC1" s="26">
        <v>24</v>
      </c>
      <c r="AD1" s="26">
        <v>25</v>
      </c>
      <c r="AE1" s="26">
        <v>26</v>
      </c>
      <c r="AF1" s="26">
        <v>27</v>
      </c>
      <c r="AG1" s="26">
        <v>28</v>
      </c>
      <c r="AH1" s="26">
        <v>29</v>
      </c>
      <c r="AI1" s="26">
        <v>30</v>
      </c>
      <c r="AJ1" s="26">
        <v>31</v>
      </c>
      <c r="AK1" s="26">
        <v>32</v>
      </c>
    </row>
    <row r="2" spans="1:37" ht="12" customHeight="1">
      <c r="A2" s="32" t="s">
        <v>241</v>
      </c>
      <c r="B2" s="32" t="s">
        <v>38</v>
      </c>
      <c r="C2" s="32" t="s">
        <v>60</v>
      </c>
      <c r="D2" s="36">
        <v>500000</v>
      </c>
      <c r="E2" s="28">
        <f aca="true" t="shared" si="0" ref="E2:E33">SUM(F2:AK2)</f>
        <v>4</v>
      </c>
      <c r="F2" s="27">
        <v>0</v>
      </c>
      <c r="G2" s="27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28">
        <v>0</v>
      </c>
      <c r="V2" s="28">
        <v>0</v>
      </c>
      <c r="W2" s="28">
        <v>0</v>
      </c>
      <c r="X2" s="28">
        <v>0</v>
      </c>
      <c r="Y2" s="28">
        <v>0</v>
      </c>
      <c r="Z2" s="28">
        <v>4</v>
      </c>
      <c r="AA2" s="28">
        <v>0</v>
      </c>
      <c r="AB2" s="28">
        <v>0</v>
      </c>
      <c r="AC2" s="28">
        <v>0</v>
      </c>
      <c r="AD2" s="28">
        <v>0</v>
      </c>
      <c r="AE2" s="28">
        <v>0</v>
      </c>
      <c r="AF2" s="28">
        <v>0</v>
      </c>
      <c r="AG2" s="28">
        <v>0</v>
      </c>
      <c r="AH2" s="28">
        <v>0</v>
      </c>
      <c r="AI2" s="28">
        <v>0</v>
      </c>
      <c r="AJ2" s="28">
        <v>0</v>
      </c>
      <c r="AK2" s="28">
        <v>0</v>
      </c>
    </row>
    <row r="3" spans="1:37" ht="12" customHeight="1">
      <c r="A3" s="32" t="s">
        <v>240</v>
      </c>
      <c r="B3" s="32" t="s">
        <v>38</v>
      </c>
      <c r="C3" s="32" t="s">
        <v>60</v>
      </c>
      <c r="D3" s="36">
        <v>1000000</v>
      </c>
      <c r="E3" s="28">
        <f t="shared" si="0"/>
        <v>66</v>
      </c>
      <c r="F3" s="27">
        <v>0</v>
      </c>
      <c r="G3" s="27">
        <v>6</v>
      </c>
      <c r="H3" s="28">
        <v>3</v>
      </c>
      <c r="I3" s="28">
        <v>0</v>
      </c>
      <c r="J3" s="28">
        <v>6</v>
      </c>
      <c r="K3" s="28">
        <v>1</v>
      </c>
      <c r="L3" s="28">
        <v>0</v>
      </c>
      <c r="M3" s="28">
        <v>1</v>
      </c>
      <c r="N3" s="28">
        <v>0</v>
      </c>
      <c r="O3" s="28">
        <v>6</v>
      </c>
      <c r="P3" s="28">
        <v>0</v>
      </c>
      <c r="Q3" s="28">
        <v>0</v>
      </c>
      <c r="R3" s="28">
        <v>3</v>
      </c>
      <c r="S3" s="28">
        <v>6</v>
      </c>
      <c r="T3" s="28">
        <v>0</v>
      </c>
      <c r="U3" s="28">
        <v>4</v>
      </c>
      <c r="V3" s="28">
        <v>0</v>
      </c>
      <c r="W3" s="28">
        <v>3</v>
      </c>
      <c r="X3" s="28">
        <v>4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3</v>
      </c>
      <c r="AE3" s="28">
        <v>6</v>
      </c>
      <c r="AF3" s="28">
        <v>0</v>
      </c>
      <c r="AG3" s="28">
        <v>4</v>
      </c>
      <c r="AH3" s="28">
        <v>1</v>
      </c>
      <c r="AI3" s="28">
        <v>0</v>
      </c>
      <c r="AJ3" s="28">
        <v>3</v>
      </c>
      <c r="AK3" s="28">
        <v>6</v>
      </c>
    </row>
    <row r="4" spans="1:37" ht="12" customHeight="1">
      <c r="A4" s="32" t="s">
        <v>239</v>
      </c>
      <c r="B4" s="32" t="s">
        <v>38</v>
      </c>
      <c r="C4" s="32" t="s">
        <v>60</v>
      </c>
      <c r="D4" s="36">
        <v>1000000</v>
      </c>
      <c r="E4" s="28">
        <f t="shared" si="0"/>
        <v>0</v>
      </c>
      <c r="F4" s="29" t="s">
        <v>209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37" ht="12" customHeight="1">
      <c r="A5" s="32" t="s">
        <v>238</v>
      </c>
      <c r="B5" s="32" t="s">
        <v>38</v>
      </c>
      <c r="C5" s="32" t="s">
        <v>69</v>
      </c>
      <c r="D5" s="36">
        <v>750000</v>
      </c>
      <c r="E5" s="28">
        <f t="shared" si="0"/>
        <v>43</v>
      </c>
      <c r="F5" s="27">
        <v>0</v>
      </c>
      <c r="G5" s="27">
        <v>4</v>
      </c>
      <c r="H5" s="28">
        <v>3</v>
      </c>
      <c r="I5" s="28">
        <v>0</v>
      </c>
      <c r="J5" s="28">
        <v>4</v>
      </c>
      <c r="K5" s="28">
        <v>2</v>
      </c>
      <c r="L5" s="28">
        <v>0</v>
      </c>
      <c r="M5" s="28">
        <v>1</v>
      </c>
      <c r="N5" s="28">
        <v>0</v>
      </c>
      <c r="O5" s="28">
        <v>0</v>
      </c>
      <c r="P5" s="28">
        <v>0</v>
      </c>
      <c r="Q5" s="28">
        <v>-1</v>
      </c>
      <c r="R5" s="28">
        <v>5</v>
      </c>
      <c r="S5" s="28">
        <v>4</v>
      </c>
      <c r="T5" s="28">
        <v>0</v>
      </c>
      <c r="U5" s="28">
        <v>2</v>
      </c>
      <c r="V5" s="28">
        <v>0</v>
      </c>
      <c r="W5" s="28">
        <v>2</v>
      </c>
      <c r="X5" s="28">
        <v>0</v>
      </c>
      <c r="Y5" s="28">
        <v>0</v>
      </c>
      <c r="Z5" s="28">
        <v>2</v>
      </c>
      <c r="AA5" s="28">
        <v>5</v>
      </c>
      <c r="AB5" s="28">
        <v>-1</v>
      </c>
      <c r="AC5" s="28">
        <v>0</v>
      </c>
      <c r="AD5" s="28">
        <v>3</v>
      </c>
      <c r="AE5" s="28">
        <v>4</v>
      </c>
      <c r="AF5" s="28">
        <v>0</v>
      </c>
      <c r="AG5" s="28">
        <v>1</v>
      </c>
      <c r="AH5" s="28">
        <v>0</v>
      </c>
      <c r="AI5" s="28">
        <v>0</v>
      </c>
      <c r="AJ5" s="28">
        <v>-1</v>
      </c>
      <c r="AK5" s="28">
        <v>4</v>
      </c>
    </row>
    <row r="6" spans="1:37" ht="12" customHeight="1">
      <c r="A6" s="32" t="s">
        <v>237</v>
      </c>
      <c r="B6" s="32" t="s">
        <v>38</v>
      </c>
      <c r="C6" s="32" t="s">
        <v>69</v>
      </c>
      <c r="D6" s="36">
        <v>1000000</v>
      </c>
      <c r="E6" s="28">
        <f t="shared" si="0"/>
        <v>13</v>
      </c>
      <c r="F6" s="27">
        <v>0</v>
      </c>
      <c r="G6" s="27">
        <v>0</v>
      </c>
      <c r="H6" s="28">
        <v>0</v>
      </c>
      <c r="I6" s="28">
        <v>-1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2</v>
      </c>
      <c r="AA6" s="28">
        <v>4</v>
      </c>
      <c r="AB6" s="28">
        <v>-1</v>
      </c>
      <c r="AC6" s="28">
        <v>0</v>
      </c>
      <c r="AD6" s="28">
        <v>0</v>
      </c>
      <c r="AE6" s="28">
        <v>0</v>
      </c>
      <c r="AF6" s="28">
        <v>0</v>
      </c>
      <c r="AG6" s="28">
        <v>1</v>
      </c>
      <c r="AH6" s="28">
        <v>0</v>
      </c>
      <c r="AI6" s="28">
        <v>0</v>
      </c>
      <c r="AJ6" s="28">
        <v>4</v>
      </c>
      <c r="AK6" s="28">
        <v>4</v>
      </c>
    </row>
    <row r="7" spans="1:37" ht="12" customHeight="1">
      <c r="A7" s="32" t="s">
        <v>236</v>
      </c>
      <c r="B7" s="32" t="s">
        <v>38</v>
      </c>
      <c r="C7" s="32" t="s">
        <v>69</v>
      </c>
      <c r="D7" s="36">
        <v>1000000</v>
      </c>
      <c r="E7" s="28">
        <f t="shared" si="0"/>
        <v>10</v>
      </c>
      <c r="F7" s="27">
        <v>0</v>
      </c>
      <c r="G7" s="27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4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2</v>
      </c>
      <c r="AH7" s="28">
        <v>0</v>
      </c>
      <c r="AI7" s="28">
        <v>0</v>
      </c>
      <c r="AJ7" s="28">
        <v>0</v>
      </c>
      <c r="AK7" s="28">
        <v>4</v>
      </c>
    </row>
    <row r="8" spans="1:37" ht="12" customHeight="1">
      <c r="A8" s="32" t="s">
        <v>235</v>
      </c>
      <c r="B8" s="32" t="s">
        <v>38</v>
      </c>
      <c r="C8" s="32" t="s">
        <v>69</v>
      </c>
      <c r="D8" s="36">
        <v>1500000</v>
      </c>
      <c r="E8" s="28">
        <f t="shared" si="0"/>
        <v>32</v>
      </c>
      <c r="F8" s="27">
        <v>0</v>
      </c>
      <c r="G8" s="27">
        <v>4</v>
      </c>
      <c r="H8" s="28">
        <v>3</v>
      </c>
      <c r="I8" s="28">
        <v>0</v>
      </c>
      <c r="J8" s="28">
        <v>4</v>
      </c>
      <c r="K8" s="28">
        <v>1</v>
      </c>
      <c r="L8" s="28">
        <v>0</v>
      </c>
      <c r="M8" s="28">
        <v>0</v>
      </c>
      <c r="N8" s="28">
        <v>2</v>
      </c>
      <c r="O8" s="28">
        <v>4</v>
      </c>
      <c r="P8" s="28">
        <v>-5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3</v>
      </c>
      <c r="X8" s="28">
        <v>0</v>
      </c>
      <c r="Y8" s="28">
        <v>0</v>
      </c>
      <c r="Z8" s="28">
        <v>1</v>
      </c>
      <c r="AA8" s="28">
        <v>6</v>
      </c>
      <c r="AB8" s="28">
        <v>0</v>
      </c>
      <c r="AC8" s="28">
        <v>-1</v>
      </c>
      <c r="AD8" s="28">
        <v>0</v>
      </c>
      <c r="AE8" s="28">
        <v>4</v>
      </c>
      <c r="AF8" s="28">
        <v>0</v>
      </c>
      <c r="AG8" s="28">
        <v>2</v>
      </c>
      <c r="AH8" s="28">
        <v>1</v>
      </c>
      <c r="AI8" s="28">
        <v>0</v>
      </c>
      <c r="AJ8" s="28">
        <v>0</v>
      </c>
      <c r="AK8" s="28">
        <v>3</v>
      </c>
    </row>
    <row r="9" spans="1:37" ht="12" customHeight="1">
      <c r="A9" s="32" t="s">
        <v>234</v>
      </c>
      <c r="B9" s="32" t="s">
        <v>38</v>
      </c>
      <c r="C9" s="32" t="s">
        <v>69</v>
      </c>
      <c r="D9" s="36">
        <v>2000000</v>
      </c>
      <c r="E9" s="28">
        <f t="shared" si="0"/>
        <v>57</v>
      </c>
      <c r="F9" s="27">
        <v>-1</v>
      </c>
      <c r="G9" s="27">
        <v>4</v>
      </c>
      <c r="H9" s="28">
        <v>5</v>
      </c>
      <c r="I9" s="28">
        <v>0</v>
      </c>
      <c r="J9" s="28">
        <v>4</v>
      </c>
      <c r="K9" s="28">
        <v>1</v>
      </c>
      <c r="L9" s="28">
        <v>0</v>
      </c>
      <c r="M9" s="28">
        <v>1</v>
      </c>
      <c r="N9" s="28">
        <v>0</v>
      </c>
      <c r="O9" s="28">
        <v>4</v>
      </c>
      <c r="P9" s="28">
        <v>0</v>
      </c>
      <c r="Q9" s="28">
        <v>0</v>
      </c>
      <c r="R9" s="28">
        <v>2</v>
      </c>
      <c r="S9" s="28">
        <v>3</v>
      </c>
      <c r="T9" s="28">
        <v>0</v>
      </c>
      <c r="U9" s="28">
        <v>2</v>
      </c>
      <c r="V9" s="28">
        <v>0</v>
      </c>
      <c r="W9" s="28">
        <v>3</v>
      </c>
      <c r="X9" s="28">
        <v>1</v>
      </c>
      <c r="Y9" s="28">
        <v>0</v>
      </c>
      <c r="Z9" s="28">
        <v>1</v>
      </c>
      <c r="AA9" s="28">
        <v>4</v>
      </c>
      <c r="AB9" s="28">
        <v>-1</v>
      </c>
      <c r="AC9" s="28">
        <v>0</v>
      </c>
      <c r="AD9" s="28">
        <v>5</v>
      </c>
      <c r="AE9" s="28">
        <v>4</v>
      </c>
      <c r="AF9" s="28">
        <v>-1</v>
      </c>
      <c r="AG9" s="28">
        <v>0</v>
      </c>
      <c r="AH9" s="28">
        <v>6</v>
      </c>
      <c r="AI9" s="28">
        <v>0</v>
      </c>
      <c r="AJ9" s="28">
        <v>6</v>
      </c>
      <c r="AK9" s="28">
        <v>4</v>
      </c>
    </row>
    <row r="10" spans="1:37" ht="12" customHeight="1">
      <c r="A10" s="32" t="s">
        <v>233</v>
      </c>
      <c r="B10" s="32" t="s">
        <v>38</v>
      </c>
      <c r="C10" s="32" t="s">
        <v>69</v>
      </c>
      <c r="D10" s="36">
        <v>2500000</v>
      </c>
      <c r="E10" s="28">
        <f t="shared" si="0"/>
        <v>45</v>
      </c>
      <c r="F10" s="27">
        <v>0</v>
      </c>
      <c r="G10" s="27">
        <v>4</v>
      </c>
      <c r="H10" s="28">
        <v>2</v>
      </c>
      <c r="I10" s="28">
        <v>0</v>
      </c>
      <c r="J10" s="28">
        <v>4</v>
      </c>
      <c r="K10" s="28">
        <v>1</v>
      </c>
      <c r="L10" s="28">
        <v>0</v>
      </c>
      <c r="M10" s="28">
        <v>1</v>
      </c>
      <c r="N10" s="28">
        <v>-1</v>
      </c>
      <c r="O10" s="28">
        <v>4</v>
      </c>
      <c r="P10" s="28">
        <v>-1</v>
      </c>
      <c r="Q10" s="28">
        <v>0</v>
      </c>
      <c r="R10" s="28">
        <v>3</v>
      </c>
      <c r="S10" s="28">
        <v>3</v>
      </c>
      <c r="T10" s="28">
        <v>0</v>
      </c>
      <c r="U10" s="28">
        <v>2</v>
      </c>
      <c r="V10" s="28">
        <v>0</v>
      </c>
      <c r="W10" s="28">
        <v>3</v>
      </c>
      <c r="X10" s="28">
        <v>2</v>
      </c>
      <c r="Y10" s="28">
        <v>0</v>
      </c>
      <c r="Z10" s="28">
        <v>2</v>
      </c>
      <c r="AA10" s="28">
        <v>3</v>
      </c>
      <c r="AB10" s="28">
        <v>0</v>
      </c>
      <c r="AC10" s="28">
        <v>0</v>
      </c>
      <c r="AD10" s="28">
        <v>3</v>
      </c>
      <c r="AE10" s="28">
        <v>4</v>
      </c>
      <c r="AF10" s="28">
        <v>-1</v>
      </c>
      <c r="AG10" s="28">
        <v>0</v>
      </c>
      <c r="AH10" s="28">
        <v>3</v>
      </c>
      <c r="AI10" s="28">
        <v>0</v>
      </c>
      <c r="AJ10" s="28">
        <v>4</v>
      </c>
      <c r="AK10" s="28">
        <v>0</v>
      </c>
    </row>
    <row r="11" spans="1:37" ht="12" customHeight="1">
      <c r="A11" s="32" t="s">
        <v>223</v>
      </c>
      <c r="B11" s="32" t="s">
        <v>38</v>
      </c>
      <c r="C11" s="32" t="s">
        <v>69</v>
      </c>
      <c r="D11" s="36">
        <v>125000</v>
      </c>
      <c r="E11" s="28">
        <f t="shared" si="0"/>
        <v>-1</v>
      </c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-1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ht="12" customHeight="1">
      <c r="A12" s="32" t="s">
        <v>232</v>
      </c>
      <c r="B12" s="32" t="s">
        <v>38</v>
      </c>
      <c r="C12" s="32" t="s">
        <v>68</v>
      </c>
      <c r="D12" s="36">
        <v>750000</v>
      </c>
      <c r="E12" s="28">
        <f t="shared" si="0"/>
        <v>0</v>
      </c>
      <c r="F12" s="27">
        <v>0</v>
      </c>
      <c r="G12" s="27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 t="s">
        <v>213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t="12" customHeight="1">
      <c r="A13" s="32" t="s">
        <v>231</v>
      </c>
      <c r="B13" s="32" t="s">
        <v>38</v>
      </c>
      <c r="C13" s="32" t="s">
        <v>68</v>
      </c>
      <c r="D13" s="36">
        <v>750000</v>
      </c>
      <c r="E13" s="28">
        <f t="shared" si="0"/>
        <v>29</v>
      </c>
      <c r="F13" s="27">
        <v>0</v>
      </c>
      <c r="G13" s="27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3</v>
      </c>
      <c r="S13" s="28">
        <v>2</v>
      </c>
      <c r="T13" s="28">
        <v>0</v>
      </c>
      <c r="U13" s="28">
        <v>0</v>
      </c>
      <c r="V13" s="28">
        <v>0</v>
      </c>
      <c r="W13" s="28">
        <v>3</v>
      </c>
      <c r="X13" s="28">
        <v>1</v>
      </c>
      <c r="Y13" s="28">
        <v>-1</v>
      </c>
      <c r="Z13" s="28">
        <v>1</v>
      </c>
      <c r="AA13" s="28">
        <v>7</v>
      </c>
      <c r="AB13" s="28">
        <v>1</v>
      </c>
      <c r="AC13" s="28">
        <v>0</v>
      </c>
      <c r="AD13" s="28">
        <v>3</v>
      </c>
      <c r="AE13" s="28">
        <v>3</v>
      </c>
      <c r="AF13" s="28">
        <v>0</v>
      </c>
      <c r="AG13" s="28">
        <v>1</v>
      </c>
      <c r="AH13" s="28">
        <v>1</v>
      </c>
      <c r="AI13" s="28">
        <v>0</v>
      </c>
      <c r="AJ13" s="28">
        <v>2</v>
      </c>
      <c r="AK13" s="28">
        <v>2</v>
      </c>
    </row>
    <row r="14" spans="1:37" ht="12" customHeight="1">
      <c r="A14" s="32" t="s">
        <v>230</v>
      </c>
      <c r="B14" s="32" t="s">
        <v>38</v>
      </c>
      <c r="C14" s="32" t="s">
        <v>68</v>
      </c>
      <c r="D14" s="36">
        <v>1000000</v>
      </c>
      <c r="E14" s="28">
        <f t="shared" si="0"/>
        <v>47</v>
      </c>
      <c r="F14" s="27">
        <v>0</v>
      </c>
      <c r="G14" s="27">
        <v>0</v>
      </c>
      <c r="H14" s="28">
        <v>3</v>
      </c>
      <c r="I14" s="28">
        <v>0</v>
      </c>
      <c r="J14" s="28">
        <v>3</v>
      </c>
      <c r="K14" s="28">
        <v>1</v>
      </c>
      <c r="L14" s="28">
        <v>0</v>
      </c>
      <c r="M14" s="28">
        <v>5</v>
      </c>
      <c r="N14" s="28">
        <v>0</v>
      </c>
      <c r="O14" s="28">
        <v>5</v>
      </c>
      <c r="P14" s="28">
        <v>-1</v>
      </c>
      <c r="Q14" s="28">
        <v>0</v>
      </c>
      <c r="R14" s="28">
        <v>3</v>
      </c>
      <c r="S14" s="28">
        <v>3</v>
      </c>
      <c r="T14" s="28">
        <v>0</v>
      </c>
      <c r="U14" s="28">
        <v>1</v>
      </c>
      <c r="V14" s="28">
        <v>0</v>
      </c>
      <c r="W14" s="28">
        <v>3</v>
      </c>
      <c r="X14" s="28">
        <v>1</v>
      </c>
      <c r="Y14" s="28">
        <v>0</v>
      </c>
      <c r="Z14" s="28">
        <v>1</v>
      </c>
      <c r="AA14" s="28">
        <v>3</v>
      </c>
      <c r="AB14" s="28">
        <v>0</v>
      </c>
      <c r="AC14" s="28">
        <v>0</v>
      </c>
      <c r="AD14" s="28">
        <v>3</v>
      </c>
      <c r="AE14" s="28">
        <v>3</v>
      </c>
      <c r="AF14" s="28">
        <v>0</v>
      </c>
      <c r="AG14" s="28">
        <v>1</v>
      </c>
      <c r="AH14" s="28">
        <v>3</v>
      </c>
      <c r="AI14" s="28">
        <v>0</v>
      </c>
      <c r="AJ14" s="28">
        <v>3</v>
      </c>
      <c r="AK14" s="28">
        <v>3</v>
      </c>
    </row>
    <row r="15" spans="1:37" ht="12" customHeight="1">
      <c r="A15" s="32" t="s">
        <v>229</v>
      </c>
      <c r="B15" s="32" t="s">
        <v>38</v>
      </c>
      <c r="C15" s="32" t="s">
        <v>68</v>
      </c>
      <c r="D15" s="36">
        <v>1000000</v>
      </c>
      <c r="E15" s="28">
        <f t="shared" si="0"/>
        <v>6</v>
      </c>
      <c r="F15" s="27">
        <v>0</v>
      </c>
      <c r="G15" s="27">
        <v>3</v>
      </c>
      <c r="H15" s="28">
        <v>2</v>
      </c>
      <c r="I15" s="28">
        <v>0</v>
      </c>
      <c r="J15" s="28">
        <v>0</v>
      </c>
      <c r="K15" s="28">
        <v>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ht="12" customHeight="1">
      <c r="A16" s="32" t="s">
        <v>228</v>
      </c>
      <c r="B16" s="32" t="s">
        <v>38</v>
      </c>
      <c r="C16" s="32" t="s">
        <v>68</v>
      </c>
      <c r="D16" s="36">
        <v>1500000</v>
      </c>
      <c r="E16" s="28">
        <f t="shared" si="0"/>
        <v>29</v>
      </c>
      <c r="F16" s="27">
        <v>0</v>
      </c>
      <c r="G16" s="27">
        <v>5</v>
      </c>
      <c r="H16" s="28">
        <v>3</v>
      </c>
      <c r="I16" s="28">
        <v>0</v>
      </c>
      <c r="J16" s="28">
        <v>3</v>
      </c>
      <c r="K16" s="28">
        <v>1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3</v>
      </c>
      <c r="S16" s="28">
        <v>3</v>
      </c>
      <c r="T16" s="28">
        <v>4</v>
      </c>
      <c r="U16" s="28">
        <v>1</v>
      </c>
      <c r="V16" s="28">
        <v>0</v>
      </c>
      <c r="W16" s="28">
        <v>2</v>
      </c>
      <c r="X16" s="28">
        <v>1</v>
      </c>
      <c r="Y16" s="28">
        <v>-1</v>
      </c>
      <c r="Z16" s="28">
        <v>2</v>
      </c>
      <c r="AA16" s="28">
        <v>3</v>
      </c>
      <c r="AB16" s="28">
        <v>-1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</row>
    <row r="17" spans="1:37" ht="12" customHeight="1">
      <c r="A17" s="32" t="s">
        <v>227</v>
      </c>
      <c r="B17" s="32" t="s">
        <v>38</v>
      </c>
      <c r="C17" s="32" t="s">
        <v>68</v>
      </c>
      <c r="D17" s="36">
        <v>1500000</v>
      </c>
      <c r="E17" s="28">
        <f t="shared" si="0"/>
        <v>32</v>
      </c>
      <c r="F17" s="27">
        <v>0</v>
      </c>
      <c r="G17" s="27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2</v>
      </c>
      <c r="P17" s="28">
        <v>0</v>
      </c>
      <c r="Q17" s="28">
        <v>0</v>
      </c>
      <c r="R17" s="28">
        <v>2</v>
      </c>
      <c r="S17" s="28">
        <v>3</v>
      </c>
      <c r="T17" s="28">
        <v>0</v>
      </c>
      <c r="U17" s="28">
        <v>1</v>
      </c>
      <c r="V17" s="28">
        <v>0</v>
      </c>
      <c r="W17" s="28">
        <v>3</v>
      </c>
      <c r="X17" s="28">
        <v>1</v>
      </c>
      <c r="Y17" s="28">
        <v>0</v>
      </c>
      <c r="Z17" s="28">
        <v>1</v>
      </c>
      <c r="AA17" s="28">
        <v>3</v>
      </c>
      <c r="AB17" s="28">
        <v>0</v>
      </c>
      <c r="AC17" s="28">
        <v>0</v>
      </c>
      <c r="AD17" s="28">
        <v>3</v>
      </c>
      <c r="AE17" s="28">
        <v>3</v>
      </c>
      <c r="AF17" s="28">
        <v>0</v>
      </c>
      <c r="AG17" s="28">
        <v>1</v>
      </c>
      <c r="AH17" s="28">
        <v>1</v>
      </c>
      <c r="AI17" s="28">
        <v>0</v>
      </c>
      <c r="AJ17" s="28">
        <v>5</v>
      </c>
      <c r="AK17" s="28">
        <v>3</v>
      </c>
    </row>
    <row r="18" spans="1:37" ht="12" customHeight="1">
      <c r="A18" s="32" t="s">
        <v>226</v>
      </c>
      <c r="B18" s="32" t="s">
        <v>38</v>
      </c>
      <c r="C18" s="32" t="s">
        <v>68</v>
      </c>
      <c r="D18" s="36">
        <v>2000000</v>
      </c>
      <c r="E18" s="28">
        <f t="shared" si="0"/>
        <v>48</v>
      </c>
      <c r="F18" s="27">
        <v>0</v>
      </c>
      <c r="G18" s="27">
        <v>3</v>
      </c>
      <c r="H18" s="28">
        <v>3</v>
      </c>
      <c r="I18" s="28">
        <v>0</v>
      </c>
      <c r="J18" s="28">
        <v>3</v>
      </c>
      <c r="K18" s="28">
        <v>0</v>
      </c>
      <c r="L18" s="28">
        <v>0</v>
      </c>
      <c r="M18" s="28">
        <v>2</v>
      </c>
      <c r="N18" s="28">
        <v>0</v>
      </c>
      <c r="O18" s="28">
        <v>5</v>
      </c>
      <c r="P18" s="28">
        <v>0</v>
      </c>
      <c r="Q18" s="28">
        <v>0</v>
      </c>
      <c r="R18" s="28">
        <v>7</v>
      </c>
      <c r="S18" s="28">
        <v>4</v>
      </c>
      <c r="T18" s="28">
        <v>2</v>
      </c>
      <c r="U18" s="28">
        <v>0</v>
      </c>
      <c r="V18" s="28">
        <v>0</v>
      </c>
      <c r="W18" s="28">
        <v>0</v>
      </c>
      <c r="X18" s="28">
        <v>1</v>
      </c>
      <c r="Y18" s="28">
        <v>-1</v>
      </c>
      <c r="Z18" s="28">
        <v>1</v>
      </c>
      <c r="AA18" s="28">
        <v>5</v>
      </c>
      <c r="AB18" s="28">
        <v>-1</v>
      </c>
      <c r="AC18" s="28">
        <v>0</v>
      </c>
      <c r="AD18" s="28">
        <v>3</v>
      </c>
      <c r="AE18" s="28">
        <v>7</v>
      </c>
      <c r="AF18" s="28">
        <v>-2</v>
      </c>
      <c r="AG18" s="28">
        <v>0</v>
      </c>
      <c r="AH18" s="28">
        <v>1</v>
      </c>
      <c r="AI18" s="28">
        <v>0</v>
      </c>
      <c r="AJ18" s="28">
        <v>5</v>
      </c>
      <c r="AK18" s="28">
        <v>0</v>
      </c>
    </row>
    <row r="19" spans="1:37" ht="12" customHeight="1">
      <c r="A19" s="32" t="s">
        <v>225</v>
      </c>
      <c r="B19" s="32" t="s">
        <v>38</v>
      </c>
      <c r="C19" s="32" t="s">
        <v>68</v>
      </c>
      <c r="D19" s="36">
        <v>3750000</v>
      </c>
      <c r="E19" s="28">
        <f t="shared" si="0"/>
        <v>58</v>
      </c>
      <c r="F19" s="27">
        <v>0</v>
      </c>
      <c r="G19" s="27">
        <v>2</v>
      </c>
      <c r="H19" s="28">
        <v>11</v>
      </c>
      <c r="I19" s="28">
        <v>0</v>
      </c>
      <c r="J19" s="28">
        <v>5</v>
      </c>
      <c r="K19" s="28">
        <v>0</v>
      </c>
      <c r="L19" s="28">
        <v>0</v>
      </c>
      <c r="M19" s="28">
        <v>7</v>
      </c>
      <c r="N19" s="28">
        <v>4</v>
      </c>
      <c r="O19" s="28">
        <v>11</v>
      </c>
      <c r="P19" s="28">
        <v>0</v>
      </c>
      <c r="Q19" s="28">
        <v>0</v>
      </c>
      <c r="R19" s="28">
        <v>7</v>
      </c>
      <c r="S19" s="28">
        <v>3</v>
      </c>
      <c r="T19" s="28">
        <v>0</v>
      </c>
      <c r="U19" s="28">
        <v>0</v>
      </c>
      <c r="V19" s="28">
        <v>0</v>
      </c>
      <c r="W19" s="28">
        <v>0</v>
      </c>
      <c r="X19" s="28">
        <v>1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1</v>
      </c>
      <c r="AI19" s="28">
        <v>0</v>
      </c>
      <c r="AJ19" s="28">
        <v>3</v>
      </c>
      <c r="AK19" s="28">
        <v>3</v>
      </c>
    </row>
    <row r="20" spans="1:37" ht="12" customHeight="1">
      <c r="A20" s="32" t="s">
        <v>224</v>
      </c>
      <c r="B20" s="32" t="s">
        <v>38</v>
      </c>
      <c r="C20" s="32" t="s">
        <v>70</v>
      </c>
      <c r="D20" s="36">
        <v>750000</v>
      </c>
      <c r="E20" s="28">
        <f t="shared" si="0"/>
        <v>22</v>
      </c>
      <c r="F20" s="27">
        <v>0</v>
      </c>
      <c r="G20" s="27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3</v>
      </c>
      <c r="P20" s="28">
        <v>0</v>
      </c>
      <c r="Q20" s="28">
        <v>0</v>
      </c>
      <c r="R20" s="28">
        <v>3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3</v>
      </c>
      <c r="AE20" s="28">
        <v>3</v>
      </c>
      <c r="AF20" s="28">
        <v>0</v>
      </c>
      <c r="AG20" s="28">
        <v>1</v>
      </c>
      <c r="AH20" s="28">
        <v>0</v>
      </c>
      <c r="AI20" s="28">
        <v>0</v>
      </c>
      <c r="AJ20" s="28">
        <v>3</v>
      </c>
      <c r="AK20" s="28">
        <v>6</v>
      </c>
    </row>
    <row r="21" spans="1:37" ht="12" customHeight="1">
      <c r="A21" s="32" t="s">
        <v>242</v>
      </c>
      <c r="B21" s="32" t="s">
        <v>38</v>
      </c>
      <c r="C21" s="32" t="s">
        <v>70</v>
      </c>
      <c r="D21" s="36">
        <v>750000</v>
      </c>
      <c r="E21" s="28">
        <f t="shared" si="0"/>
        <v>59</v>
      </c>
      <c r="F21" s="27">
        <v>0</v>
      </c>
      <c r="G21" s="27">
        <v>0</v>
      </c>
      <c r="H21" s="28">
        <v>0</v>
      </c>
      <c r="I21" s="28">
        <v>0</v>
      </c>
      <c r="J21" s="28">
        <v>6</v>
      </c>
      <c r="K21" s="28">
        <v>1</v>
      </c>
      <c r="L21" s="28">
        <v>0</v>
      </c>
      <c r="M21" s="28">
        <v>0</v>
      </c>
      <c r="N21" s="28">
        <v>0</v>
      </c>
      <c r="O21" s="28">
        <v>6</v>
      </c>
      <c r="P21" s="28">
        <v>0</v>
      </c>
      <c r="Q21" s="28">
        <v>0</v>
      </c>
      <c r="R21" s="28">
        <v>5</v>
      </c>
      <c r="S21" s="28">
        <v>3</v>
      </c>
      <c r="T21" s="28">
        <v>0</v>
      </c>
      <c r="U21" s="28">
        <v>0</v>
      </c>
      <c r="V21" s="28">
        <v>0</v>
      </c>
      <c r="W21" s="28">
        <v>8</v>
      </c>
      <c r="X21" s="28">
        <v>1</v>
      </c>
      <c r="Y21" s="28">
        <v>0</v>
      </c>
      <c r="Z21" s="28">
        <v>1</v>
      </c>
      <c r="AA21" s="28">
        <v>9</v>
      </c>
      <c r="AB21" s="28">
        <v>0</v>
      </c>
      <c r="AC21" s="28">
        <v>1</v>
      </c>
      <c r="AD21" s="28">
        <v>3</v>
      </c>
      <c r="AE21" s="28">
        <v>3</v>
      </c>
      <c r="AF21" s="28">
        <v>0</v>
      </c>
      <c r="AG21" s="28">
        <v>1</v>
      </c>
      <c r="AH21" s="28">
        <v>4</v>
      </c>
      <c r="AI21" s="28">
        <v>0</v>
      </c>
      <c r="AJ21" s="28">
        <v>2</v>
      </c>
      <c r="AK21" s="28">
        <v>5</v>
      </c>
    </row>
    <row r="22" spans="1:37" ht="12" customHeight="1">
      <c r="A22" s="32" t="s">
        <v>243</v>
      </c>
      <c r="B22" s="32" t="s">
        <v>38</v>
      </c>
      <c r="C22" s="32" t="s">
        <v>70</v>
      </c>
      <c r="D22" s="36">
        <v>1000000</v>
      </c>
      <c r="E22" s="28">
        <f t="shared" si="0"/>
        <v>44</v>
      </c>
      <c r="F22" s="27">
        <v>0</v>
      </c>
      <c r="G22" s="27">
        <v>9</v>
      </c>
      <c r="H22" s="28">
        <v>3</v>
      </c>
      <c r="I22" s="28">
        <v>0</v>
      </c>
      <c r="J22" s="28">
        <v>0</v>
      </c>
      <c r="K22" s="28">
        <v>0</v>
      </c>
      <c r="L22" s="28">
        <v>0</v>
      </c>
      <c r="M22" s="28">
        <v>-4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3</v>
      </c>
      <c r="T22" s="28">
        <v>0</v>
      </c>
      <c r="U22" s="28">
        <v>1</v>
      </c>
      <c r="V22" s="28">
        <v>0</v>
      </c>
      <c r="W22" s="28">
        <v>6</v>
      </c>
      <c r="X22" s="28">
        <v>1</v>
      </c>
      <c r="Y22" s="28">
        <v>0</v>
      </c>
      <c r="Z22" s="28">
        <v>1</v>
      </c>
      <c r="AA22" s="28">
        <v>8</v>
      </c>
      <c r="AB22" s="28">
        <v>0</v>
      </c>
      <c r="AC22" s="28">
        <v>0</v>
      </c>
      <c r="AD22" s="28">
        <v>6</v>
      </c>
      <c r="AE22" s="28">
        <v>0</v>
      </c>
      <c r="AF22" s="28">
        <v>-1</v>
      </c>
      <c r="AG22" s="28">
        <v>1</v>
      </c>
      <c r="AH22" s="28">
        <v>0</v>
      </c>
      <c r="AI22" s="28">
        <v>0</v>
      </c>
      <c r="AJ22" s="28">
        <v>10</v>
      </c>
      <c r="AK22" s="28">
        <v>0</v>
      </c>
    </row>
    <row r="23" spans="1:37" ht="12" customHeight="1">
      <c r="A23" s="32" t="s">
        <v>244</v>
      </c>
      <c r="B23" s="32" t="s">
        <v>38</v>
      </c>
      <c r="C23" s="32" t="s">
        <v>70</v>
      </c>
      <c r="D23" s="36">
        <v>1750000</v>
      </c>
      <c r="E23" s="28">
        <f t="shared" si="0"/>
        <v>20</v>
      </c>
      <c r="F23" s="27">
        <v>-1</v>
      </c>
      <c r="G23" s="27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3</v>
      </c>
      <c r="X23" s="28">
        <v>1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</v>
      </c>
      <c r="AE23" s="28">
        <v>3</v>
      </c>
      <c r="AF23" s="28">
        <v>0</v>
      </c>
      <c r="AG23" s="28">
        <v>1</v>
      </c>
      <c r="AH23" s="28">
        <v>1</v>
      </c>
      <c r="AI23" s="28">
        <v>0</v>
      </c>
      <c r="AJ23" s="28">
        <v>9</v>
      </c>
      <c r="AK23" s="28">
        <v>0</v>
      </c>
    </row>
    <row r="24" spans="1:37" ht="12" customHeight="1">
      <c r="A24" s="32" t="s">
        <v>245</v>
      </c>
      <c r="B24" s="32" t="s">
        <v>38</v>
      </c>
      <c r="C24" s="32" t="s">
        <v>70</v>
      </c>
      <c r="D24" s="36">
        <v>2000000</v>
      </c>
      <c r="E24" s="28">
        <f t="shared" si="0"/>
        <v>22</v>
      </c>
      <c r="F24" s="27">
        <v>0</v>
      </c>
      <c r="G24" s="27">
        <v>5</v>
      </c>
      <c r="H24" s="28">
        <v>3</v>
      </c>
      <c r="I24" s="28">
        <v>0</v>
      </c>
      <c r="J24" s="28">
        <v>3</v>
      </c>
      <c r="K24" s="28">
        <v>1</v>
      </c>
      <c r="L24" s="28">
        <v>0</v>
      </c>
      <c r="M24" s="28">
        <v>1</v>
      </c>
      <c r="N24" s="28">
        <v>0</v>
      </c>
      <c r="O24" s="28">
        <v>3</v>
      </c>
      <c r="P24" s="28">
        <v>0</v>
      </c>
      <c r="Q24" s="28">
        <v>0</v>
      </c>
      <c r="R24" s="28">
        <v>3</v>
      </c>
      <c r="S24" s="28">
        <v>3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ht="12" customHeight="1">
      <c r="A25" s="32" t="s">
        <v>246</v>
      </c>
      <c r="B25" s="32" t="s">
        <v>38</v>
      </c>
      <c r="C25" s="32" t="s">
        <v>70</v>
      </c>
      <c r="D25" s="36">
        <v>2000000</v>
      </c>
      <c r="E25" s="28">
        <f t="shared" si="0"/>
        <v>79</v>
      </c>
      <c r="F25" s="27">
        <v>0</v>
      </c>
      <c r="G25" s="27">
        <v>4</v>
      </c>
      <c r="H25" s="28">
        <v>3</v>
      </c>
      <c r="I25" s="28">
        <v>0</v>
      </c>
      <c r="J25" s="28">
        <v>2</v>
      </c>
      <c r="K25" s="28">
        <v>4</v>
      </c>
      <c r="L25" s="28">
        <v>0</v>
      </c>
      <c r="M25" s="28">
        <v>1</v>
      </c>
      <c r="N25" s="28">
        <v>0</v>
      </c>
      <c r="O25" s="28">
        <v>5</v>
      </c>
      <c r="P25" s="28">
        <v>0</v>
      </c>
      <c r="Q25" s="28">
        <v>0</v>
      </c>
      <c r="R25" s="28">
        <v>6</v>
      </c>
      <c r="S25" s="28">
        <v>6</v>
      </c>
      <c r="T25" s="28">
        <v>0</v>
      </c>
      <c r="U25" s="28">
        <v>1</v>
      </c>
      <c r="V25" s="28">
        <v>0</v>
      </c>
      <c r="W25" s="28">
        <v>5</v>
      </c>
      <c r="X25" s="28">
        <v>1</v>
      </c>
      <c r="Y25" s="28">
        <v>0</v>
      </c>
      <c r="Z25" s="28">
        <v>1</v>
      </c>
      <c r="AA25" s="28">
        <v>9</v>
      </c>
      <c r="AB25" s="28">
        <v>3</v>
      </c>
      <c r="AC25" s="28">
        <v>0</v>
      </c>
      <c r="AD25" s="28">
        <v>5</v>
      </c>
      <c r="AE25" s="28">
        <v>3</v>
      </c>
      <c r="AF25" s="28">
        <v>0</v>
      </c>
      <c r="AG25" s="28">
        <v>1</v>
      </c>
      <c r="AH25" s="28">
        <v>1</v>
      </c>
      <c r="AI25" s="28">
        <v>0</v>
      </c>
      <c r="AJ25" s="28">
        <v>15</v>
      </c>
      <c r="AK25" s="28">
        <v>3</v>
      </c>
    </row>
    <row r="26" spans="1:37" ht="12" customHeight="1">
      <c r="A26" s="32" t="s">
        <v>247</v>
      </c>
      <c r="B26" s="32" t="s">
        <v>37</v>
      </c>
      <c r="C26" s="32" t="s">
        <v>60</v>
      </c>
      <c r="D26" s="36">
        <v>1000000</v>
      </c>
      <c r="E26" s="28">
        <f t="shared" si="0"/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ht="12" customHeight="1">
      <c r="A27" s="32" t="s">
        <v>248</v>
      </c>
      <c r="B27" s="32" t="s">
        <v>37</v>
      </c>
      <c r="C27" s="32" t="s">
        <v>60</v>
      </c>
      <c r="D27" s="36">
        <v>2000000</v>
      </c>
      <c r="E27" s="28">
        <f t="shared" si="0"/>
        <v>99</v>
      </c>
      <c r="F27" s="28">
        <v>1</v>
      </c>
      <c r="G27" s="28">
        <v>3</v>
      </c>
      <c r="H27" s="28">
        <v>6</v>
      </c>
      <c r="I27" s="28">
        <v>6</v>
      </c>
      <c r="J27" s="28">
        <v>6</v>
      </c>
      <c r="K27" s="28">
        <v>3</v>
      </c>
      <c r="L27" s="28">
        <v>0</v>
      </c>
      <c r="M27" s="28">
        <v>12</v>
      </c>
      <c r="N27" s="28">
        <v>0</v>
      </c>
      <c r="O27" s="28">
        <v>3</v>
      </c>
      <c r="P27" s="28">
        <v>1</v>
      </c>
      <c r="Q27" s="28">
        <v>0</v>
      </c>
      <c r="R27" s="28">
        <v>0</v>
      </c>
      <c r="S27" s="28">
        <v>3</v>
      </c>
      <c r="T27" s="28">
        <v>6</v>
      </c>
      <c r="U27" s="28">
        <v>1</v>
      </c>
      <c r="V27" s="28">
        <v>0</v>
      </c>
      <c r="W27" s="28">
        <v>0</v>
      </c>
      <c r="X27" s="28">
        <v>3</v>
      </c>
      <c r="Y27" s="28">
        <v>3</v>
      </c>
      <c r="Z27" s="28">
        <v>0</v>
      </c>
      <c r="AA27" s="28">
        <v>0</v>
      </c>
      <c r="AB27" s="28">
        <v>2</v>
      </c>
      <c r="AC27" s="28">
        <v>6</v>
      </c>
      <c r="AD27" s="28">
        <v>6</v>
      </c>
      <c r="AE27" s="28">
        <v>1</v>
      </c>
      <c r="AF27" s="28">
        <v>0</v>
      </c>
      <c r="AG27" s="28">
        <v>3</v>
      </c>
      <c r="AH27" s="28">
        <v>6</v>
      </c>
      <c r="AI27" s="28">
        <v>6</v>
      </c>
      <c r="AJ27" s="28">
        <v>6</v>
      </c>
      <c r="AK27" s="28">
        <v>6</v>
      </c>
    </row>
    <row r="28" spans="1:37" ht="12" customHeight="1">
      <c r="A28" s="32" t="s">
        <v>249</v>
      </c>
      <c r="B28" s="32" t="s">
        <v>37</v>
      </c>
      <c r="C28" s="32" t="s">
        <v>60</v>
      </c>
      <c r="D28" s="36">
        <v>500000</v>
      </c>
      <c r="E28" s="28">
        <f t="shared" si="0"/>
        <v>16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>
        <v>0</v>
      </c>
      <c r="X28" s="28">
        <v>0</v>
      </c>
      <c r="Y28" s="28">
        <v>0</v>
      </c>
      <c r="Z28" s="28">
        <v>4</v>
      </c>
      <c r="AA28" s="28">
        <v>6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6</v>
      </c>
      <c r="AK28" s="28">
        <v>0</v>
      </c>
    </row>
    <row r="29" spans="1:37" ht="12" customHeight="1">
      <c r="A29" s="32" t="s">
        <v>250</v>
      </c>
      <c r="B29" s="32" t="s">
        <v>37</v>
      </c>
      <c r="C29" s="32" t="s">
        <v>60</v>
      </c>
      <c r="D29" s="36">
        <v>125000</v>
      </c>
      <c r="E29" s="28">
        <f t="shared" si="0"/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ht="12" customHeight="1">
      <c r="A30" s="32" t="s">
        <v>251</v>
      </c>
      <c r="B30" s="32" t="s">
        <v>37</v>
      </c>
      <c r="C30" s="32" t="s">
        <v>69</v>
      </c>
      <c r="D30" s="36">
        <v>250000</v>
      </c>
      <c r="E30" s="28">
        <f t="shared" si="0"/>
        <v>34</v>
      </c>
      <c r="F30" s="28">
        <v>0</v>
      </c>
      <c r="G30" s="28">
        <v>2</v>
      </c>
      <c r="H30" s="28">
        <v>3</v>
      </c>
      <c r="I30" s="28">
        <v>4</v>
      </c>
      <c r="J30" s="28">
        <v>0</v>
      </c>
      <c r="K30" s="28">
        <v>0</v>
      </c>
      <c r="L30" s="28">
        <v>0</v>
      </c>
      <c r="M30" s="28">
        <v>4</v>
      </c>
      <c r="N30" s="28">
        <v>0</v>
      </c>
      <c r="O30" s="28">
        <v>3</v>
      </c>
      <c r="P30" s="28">
        <v>1</v>
      </c>
      <c r="Q30" s="28">
        <v>0</v>
      </c>
      <c r="R30" s="28">
        <v>0</v>
      </c>
      <c r="S30" s="28">
        <v>3</v>
      </c>
      <c r="T30" s="28">
        <v>3</v>
      </c>
      <c r="U30" s="28">
        <v>1</v>
      </c>
      <c r="V30" s="28">
        <v>3</v>
      </c>
      <c r="W30" s="28">
        <v>4</v>
      </c>
      <c r="X30" s="28">
        <v>0</v>
      </c>
      <c r="Y30" s="28">
        <v>3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ht="12" customHeight="1">
      <c r="A31" s="32" t="s">
        <v>252</v>
      </c>
      <c r="B31" s="32" t="s">
        <v>37</v>
      </c>
      <c r="C31" s="32" t="s">
        <v>69</v>
      </c>
      <c r="D31" s="36">
        <v>750000</v>
      </c>
      <c r="E31" s="28">
        <f t="shared" si="0"/>
        <v>13</v>
      </c>
      <c r="F31" s="28">
        <v>0</v>
      </c>
      <c r="G31" s="28">
        <v>0</v>
      </c>
      <c r="H31" s="28">
        <v>0</v>
      </c>
      <c r="I31" s="28">
        <v>4</v>
      </c>
      <c r="J31" s="28">
        <v>0</v>
      </c>
      <c r="K31" s="28">
        <v>0</v>
      </c>
      <c r="L31" s="28">
        <v>0</v>
      </c>
      <c r="M31" s="28">
        <v>9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ht="12" customHeight="1">
      <c r="A32" s="32" t="s">
        <v>253</v>
      </c>
      <c r="B32" s="32" t="s">
        <v>37</v>
      </c>
      <c r="C32" s="32" t="s">
        <v>69</v>
      </c>
      <c r="D32" s="36">
        <v>750000</v>
      </c>
      <c r="E32" s="28">
        <f t="shared" si="0"/>
        <v>14</v>
      </c>
      <c r="F32" s="28">
        <v>0</v>
      </c>
      <c r="G32" s="28">
        <v>3</v>
      </c>
      <c r="H32" s="28">
        <v>3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3</v>
      </c>
      <c r="Y32" s="28">
        <v>3</v>
      </c>
      <c r="Z32" s="28">
        <v>2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ht="12" customHeight="1">
      <c r="A33" s="32" t="s">
        <v>254</v>
      </c>
      <c r="B33" s="32" t="s">
        <v>37</v>
      </c>
      <c r="C33" s="32" t="s">
        <v>69</v>
      </c>
      <c r="D33" s="36">
        <v>1000000</v>
      </c>
      <c r="E33" s="28">
        <f t="shared" si="0"/>
        <v>46</v>
      </c>
      <c r="F33" s="28">
        <v>0</v>
      </c>
      <c r="G33" s="28">
        <v>0</v>
      </c>
      <c r="H33" s="28">
        <v>0</v>
      </c>
      <c r="I33" s="28">
        <v>0</v>
      </c>
      <c r="J33" s="28">
        <v>3</v>
      </c>
      <c r="K33" s="28">
        <v>3</v>
      </c>
      <c r="L33" s="28">
        <v>0</v>
      </c>
      <c r="M33" s="28">
        <v>8</v>
      </c>
      <c r="N33" s="28">
        <v>0</v>
      </c>
      <c r="O33" s="28">
        <v>3</v>
      </c>
      <c r="P33" s="28">
        <v>1</v>
      </c>
      <c r="Q33" s="28">
        <v>0</v>
      </c>
      <c r="R33" s="28">
        <v>0</v>
      </c>
      <c r="S33" s="28">
        <v>5</v>
      </c>
      <c r="T33" s="28">
        <v>6</v>
      </c>
      <c r="U33" s="28">
        <v>0</v>
      </c>
      <c r="V33" s="28">
        <v>3</v>
      </c>
      <c r="W33" s="28">
        <v>3</v>
      </c>
      <c r="X33" s="28">
        <v>3</v>
      </c>
      <c r="Y33" s="28">
        <v>3</v>
      </c>
      <c r="Z33" s="28">
        <v>2</v>
      </c>
      <c r="AA33" s="28">
        <v>3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ht="12" customHeight="1">
      <c r="A34" s="32" t="s">
        <v>255</v>
      </c>
      <c r="B34" s="32" t="s">
        <v>37</v>
      </c>
      <c r="C34" s="32" t="s">
        <v>69</v>
      </c>
      <c r="D34" s="36">
        <v>1500000</v>
      </c>
      <c r="E34" s="28">
        <f aca="true" t="shared" si="1" ref="E34:E65">SUM(F34:AK34)</f>
        <v>83</v>
      </c>
      <c r="F34" s="28">
        <v>1</v>
      </c>
      <c r="G34" s="28">
        <v>3</v>
      </c>
      <c r="H34" s="28">
        <v>4</v>
      </c>
      <c r="I34" s="28">
        <v>4</v>
      </c>
      <c r="J34" s="28">
        <v>4</v>
      </c>
      <c r="K34" s="28">
        <v>3</v>
      </c>
      <c r="L34" s="28">
        <v>0</v>
      </c>
      <c r="M34" s="28">
        <v>4</v>
      </c>
      <c r="N34" s="28">
        <v>0</v>
      </c>
      <c r="O34" s="28">
        <v>2</v>
      </c>
      <c r="P34" s="28">
        <v>0</v>
      </c>
      <c r="Q34" s="28">
        <v>0</v>
      </c>
      <c r="R34" s="28">
        <v>1</v>
      </c>
      <c r="S34" s="28">
        <v>5</v>
      </c>
      <c r="T34" s="28">
        <v>5</v>
      </c>
      <c r="U34" s="28">
        <v>1</v>
      </c>
      <c r="V34" s="28">
        <v>2</v>
      </c>
      <c r="W34" s="28">
        <v>4</v>
      </c>
      <c r="X34" s="28">
        <v>3</v>
      </c>
      <c r="Y34" s="28">
        <v>4</v>
      </c>
      <c r="Z34" s="28">
        <v>2</v>
      </c>
      <c r="AA34" s="28">
        <v>4</v>
      </c>
      <c r="AB34" s="28">
        <v>2</v>
      </c>
      <c r="AC34" s="28">
        <v>4</v>
      </c>
      <c r="AD34" s="28">
        <v>4</v>
      </c>
      <c r="AE34" s="28">
        <v>0</v>
      </c>
      <c r="AF34" s="28">
        <v>-2</v>
      </c>
      <c r="AG34" s="28">
        <v>3</v>
      </c>
      <c r="AH34" s="28">
        <v>4</v>
      </c>
      <c r="AI34" s="28">
        <v>4</v>
      </c>
      <c r="AJ34" s="28">
        <v>4</v>
      </c>
      <c r="AK34" s="28">
        <v>4</v>
      </c>
    </row>
    <row r="35" spans="1:37" ht="12" customHeight="1">
      <c r="A35" s="32" t="s">
        <v>71</v>
      </c>
      <c r="B35" s="32" t="s">
        <v>37</v>
      </c>
      <c r="C35" s="32" t="s">
        <v>69</v>
      </c>
      <c r="D35" s="36">
        <v>2000000</v>
      </c>
      <c r="E35" s="28">
        <f t="shared" si="1"/>
        <v>69</v>
      </c>
      <c r="F35" s="28">
        <v>1</v>
      </c>
      <c r="G35" s="28">
        <v>3</v>
      </c>
      <c r="H35" s="28">
        <v>4</v>
      </c>
      <c r="I35" s="28">
        <v>4</v>
      </c>
      <c r="J35" s="28">
        <v>4</v>
      </c>
      <c r="K35" s="28">
        <v>0</v>
      </c>
      <c r="L35" s="28">
        <v>0</v>
      </c>
      <c r="M35" s="28">
        <v>4</v>
      </c>
      <c r="N35" s="28">
        <v>0</v>
      </c>
      <c r="O35" s="28">
        <v>0</v>
      </c>
      <c r="P35" s="28">
        <v>1</v>
      </c>
      <c r="Q35" s="28">
        <v>0</v>
      </c>
      <c r="R35" s="28">
        <v>0</v>
      </c>
      <c r="S35" s="28">
        <v>3</v>
      </c>
      <c r="T35" s="28">
        <v>0</v>
      </c>
      <c r="U35" s="28">
        <v>1</v>
      </c>
      <c r="V35" s="28">
        <v>3</v>
      </c>
      <c r="W35" s="28">
        <v>4</v>
      </c>
      <c r="X35" s="28">
        <v>0</v>
      </c>
      <c r="Y35" s="28">
        <v>0</v>
      </c>
      <c r="Z35" s="28">
        <v>0</v>
      </c>
      <c r="AA35" s="28">
        <v>5</v>
      </c>
      <c r="AB35" s="28">
        <v>2</v>
      </c>
      <c r="AC35" s="28">
        <v>4</v>
      </c>
      <c r="AD35" s="28">
        <v>4</v>
      </c>
      <c r="AE35" s="28">
        <v>1</v>
      </c>
      <c r="AF35" s="28">
        <v>0</v>
      </c>
      <c r="AG35" s="28">
        <v>5</v>
      </c>
      <c r="AH35" s="28">
        <v>4</v>
      </c>
      <c r="AI35" s="28">
        <v>4</v>
      </c>
      <c r="AJ35" s="28">
        <v>4</v>
      </c>
      <c r="AK35" s="28">
        <v>4</v>
      </c>
    </row>
    <row r="36" spans="1:37" ht="12" customHeight="1">
      <c r="A36" s="32" t="s">
        <v>256</v>
      </c>
      <c r="B36" s="32" t="s">
        <v>37</v>
      </c>
      <c r="C36" s="32" t="s">
        <v>69</v>
      </c>
      <c r="D36" s="36">
        <v>2500000</v>
      </c>
      <c r="E36" s="28">
        <f t="shared" si="1"/>
        <v>59</v>
      </c>
      <c r="F36" s="28">
        <v>1</v>
      </c>
      <c r="G36" s="28">
        <v>3</v>
      </c>
      <c r="H36" s="28">
        <v>0</v>
      </c>
      <c r="I36" s="28">
        <v>4</v>
      </c>
      <c r="J36" s="28">
        <v>4</v>
      </c>
      <c r="K36" s="28">
        <v>3</v>
      </c>
      <c r="L36" s="28">
        <v>0</v>
      </c>
      <c r="M36" s="28">
        <v>12</v>
      </c>
      <c r="N36" s="28">
        <v>0</v>
      </c>
      <c r="O36" s="28">
        <v>2</v>
      </c>
      <c r="P36" s="28">
        <v>0</v>
      </c>
      <c r="Q36" s="28">
        <v>0</v>
      </c>
      <c r="R36" s="28">
        <v>-1</v>
      </c>
      <c r="S36" s="28">
        <v>0</v>
      </c>
      <c r="T36" s="28">
        <v>0</v>
      </c>
      <c r="U36" s="28">
        <v>1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6</v>
      </c>
      <c r="AD36" s="28">
        <v>4</v>
      </c>
      <c r="AE36" s="28">
        <v>0</v>
      </c>
      <c r="AF36" s="28">
        <v>0</v>
      </c>
      <c r="AG36" s="28">
        <v>3</v>
      </c>
      <c r="AH36" s="28">
        <v>6</v>
      </c>
      <c r="AI36" s="28">
        <v>3</v>
      </c>
      <c r="AJ36" s="28">
        <v>4</v>
      </c>
      <c r="AK36" s="28">
        <v>4</v>
      </c>
    </row>
    <row r="37" spans="1:37" ht="12" customHeight="1">
      <c r="A37" s="32" t="s">
        <v>257</v>
      </c>
      <c r="B37" s="32" t="s">
        <v>37</v>
      </c>
      <c r="C37" s="32" t="s">
        <v>69</v>
      </c>
      <c r="D37" s="36">
        <v>3000000</v>
      </c>
      <c r="E37" s="28">
        <f t="shared" si="1"/>
        <v>4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4</v>
      </c>
      <c r="AJ37" s="28">
        <v>0</v>
      </c>
      <c r="AK37" s="28">
        <v>0</v>
      </c>
    </row>
    <row r="38" spans="1:37" ht="12" customHeight="1">
      <c r="A38" s="32" t="s">
        <v>258</v>
      </c>
      <c r="B38" s="32" t="s">
        <v>37</v>
      </c>
      <c r="C38" s="32" t="s">
        <v>69</v>
      </c>
      <c r="D38" s="36">
        <v>3500000</v>
      </c>
      <c r="E38" s="28">
        <f t="shared" si="1"/>
        <v>85</v>
      </c>
      <c r="F38" s="28">
        <v>1</v>
      </c>
      <c r="G38" s="28">
        <v>3</v>
      </c>
      <c r="H38" s="28">
        <v>4</v>
      </c>
      <c r="I38" s="28">
        <v>4</v>
      </c>
      <c r="J38" s="28">
        <v>4</v>
      </c>
      <c r="K38" s="28">
        <v>5</v>
      </c>
      <c r="L38" s="28">
        <v>0</v>
      </c>
      <c r="M38" s="28">
        <v>8</v>
      </c>
      <c r="N38" s="28">
        <v>0</v>
      </c>
      <c r="O38" s="28">
        <v>0</v>
      </c>
      <c r="P38" s="28">
        <v>1</v>
      </c>
      <c r="Q38" s="28">
        <v>0</v>
      </c>
      <c r="R38" s="28">
        <v>0</v>
      </c>
      <c r="S38" s="28">
        <v>3</v>
      </c>
      <c r="T38" s="28">
        <v>4</v>
      </c>
      <c r="U38" s="28">
        <v>1</v>
      </c>
      <c r="V38" s="28">
        <v>3</v>
      </c>
      <c r="W38" s="28">
        <v>4</v>
      </c>
      <c r="X38" s="28">
        <v>5</v>
      </c>
      <c r="Y38" s="28">
        <v>5</v>
      </c>
      <c r="Z38" s="28">
        <v>2</v>
      </c>
      <c r="AA38" s="28">
        <v>4</v>
      </c>
      <c r="AB38" s="28">
        <v>1</v>
      </c>
      <c r="AC38" s="28">
        <v>4</v>
      </c>
      <c r="AD38" s="28">
        <v>3</v>
      </c>
      <c r="AE38" s="28">
        <v>1</v>
      </c>
      <c r="AF38" s="28">
        <v>-1</v>
      </c>
      <c r="AG38" s="28">
        <v>0</v>
      </c>
      <c r="AH38" s="28">
        <v>4</v>
      </c>
      <c r="AI38" s="28">
        <v>4</v>
      </c>
      <c r="AJ38" s="28">
        <v>4</v>
      </c>
      <c r="AK38" s="28">
        <v>4</v>
      </c>
    </row>
    <row r="39" spans="1:37" ht="12" customHeight="1">
      <c r="A39" s="32" t="s">
        <v>259</v>
      </c>
      <c r="B39" s="32" t="s">
        <v>37</v>
      </c>
      <c r="C39" s="32" t="s">
        <v>69</v>
      </c>
      <c r="D39" s="36">
        <v>250000</v>
      </c>
      <c r="E39" s="28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ht="12" customHeight="1">
      <c r="A40" s="32" t="s">
        <v>260</v>
      </c>
      <c r="B40" s="32" t="s">
        <v>37</v>
      </c>
      <c r="C40" s="32" t="s">
        <v>68</v>
      </c>
      <c r="D40" s="36">
        <v>750000</v>
      </c>
      <c r="E40" s="28">
        <f t="shared" si="1"/>
        <v>69</v>
      </c>
      <c r="F40" s="28">
        <v>0</v>
      </c>
      <c r="G40" s="28">
        <v>0</v>
      </c>
      <c r="H40" s="28">
        <v>0</v>
      </c>
      <c r="I40" s="28">
        <v>0</v>
      </c>
      <c r="J40" s="28">
        <v>3</v>
      </c>
      <c r="K40" s="28">
        <v>3</v>
      </c>
      <c r="L40" s="28">
        <v>0</v>
      </c>
      <c r="M40" s="28">
        <v>8</v>
      </c>
      <c r="N40" s="28">
        <v>0</v>
      </c>
      <c r="O40" s="28">
        <v>9</v>
      </c>
      <c r="P40" s="28">
        <v>1</v>
      </c>
      <c r="Q40" s="28">
        <v>0</v>
      </c>
      <c r="R40" s="28">
        <v>-1</v>
      </c>
      <c r="S40" s="28">
        <v>0</v>
      </c>
      <c r="T40" s="28">
        <v>3</v>
      </c>
      <c r="U40" s="28">
        <v>1</v>
      </c>
      <c r="V40" s="28">
        <v>7</v>
      </c>
      <c r="W40" s="28">
        <v>0</v>
      </c>
      <c r="X40" s="28">
        <v>3</v>
      </c>
      <c r="Y40" s="28">
        <v>3</v>
      </c>
      <c r="Z40" s="28">
        <v>1</v>
      </c>
      <c r="AA40" s="28">
        <v>3</v>
      </c>
      <c r="AB40" s="28">
        <v>1</v>
      </c>
      <c r="AC40" s="28">
        <v>3</v>
      </c>
      <c r="AD40" s="28">
        <v>3</v>
      </c>
      <c r="AE40" s="28">
        <v>1</v>
      </c>
      <c r="AF40" s="28">
        <v>0</v>
      </c>
      <c r="AG40" s="28">
        <v>3</v>
      </c>
      <c r="AH40" s="28">
        <v>3</v>
      </c>
      <c r="AI40" s="28">
        <v>5</v>
      </c>
      <c r="AJ40" s="28">
        <v>3</v>
      </c>
      <c r="AK40" s="28">
        <v>3</v>
      </c>
    </row>
    <row r="41" spans="1:37" ht="12" customHeight="1">
      <c r="A41" s="32" t="s">
        <v>261</v>
      </c>
      <c r="B41" s="32" t="s">
        <v>37</v>
      </c>
      <c r="C41" s="32" t="s">
        <v>68</v>
      </c>
      <c r="D41" s="36">
        <v>750000</v>
      </c>
      <c r="E41" s="28">
        <f t="shared" si="1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ht="12" customHeight="1">
      <c r="A42" s="32" t="s">
        <v>262</v>
      </c>
      <c r="B42" s="32" t="s">
        <v>37</v>
      </c>
      <c r="C42" s="32" t="s">
        <v>68</v>
      </c>
      <c r="D42" s="36">
        <v>1000000</v>
      </c>
      <c r="E42" s="28">
        <f t="shared" si="1"/>
        <v>40</v>
      </c>
      <c r="F42" s="28">
        <v>1</v>
      </c>
      <c r="G42" s="28">
        <v>3</v>
      </c>
      <c r="H42" s="28">
        <v>3</v>
      </c>
      <c r="I42" s="28">
        <v>3</v>
      </c>
      <c r="J42" s="28">
        <v>3</v>
      </c>
      <c r="K42" s="28">
        <v>3</v>
      </c>
      <c r="L42" s="28">
        <v>0</v>
      </c>
      <c r="M42" s="28">
        <v>6</v>
      </c>
      <c r="N42" s="28">
        <v>0</v>
      </c>
      <c r="O42" s="28">
        <v>3</v>
      </c>
      <c r="P42" s="28">
        <v>0</v>
      </c>
      <c r="Q42" s="28">
        <v>0</v>
      </c>
      <c r="R42" s="28">
        <v>0</v>
      </c>
      <c r="S42" s="28">
        <v>0</v>
      </c>
      <c r="T42" s="28">
        <v>3</v>
      </c>
      <c r="U42" s="28">
        <v>0</v>
      </c>
      <c r="V42" s="28">
        <v>3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1</v>
      </c>
      <c r="AC42" s="28">
        <v>0</v>
      </c>
      <c r="AD42" s="28">
        <v>0</v>
      </c>
      <c r="AE42" s="28">
        <v>1</v>
      </c>
      <c r="AF42" s="28">
        <v>0</v>
      </c>
      <c r="AG42" s="28">
        <v>1</v>
      </c>
      <c r="AH42" s="28">
        <v>0</v>
      </c>
      <c r="AI42" s="28">
        <v>3</v>
      </c>
      <c r="AJ42" s="28">
        <v>0</v>
      </c>
      <c r="AK42" s="28">
        <v>3</v>
      </c>
    </row>
    <row r="43" spans="1:37" ht="12" customHeight="1">
      <c r="A43" s="32" t="s">
        <v>263</v>
      </c>
      <c r="B43" s="32" t="s">
        <v>37</v>
      </c>
      <c r="C43" s="32" t="s">
        <v>68</v>
      </c>
      <c r="D43" s="36">
        <v>1750000</v>
      </c>
      <c r="E43" s="28">
        <f t="shared" si="1"/>
        <v>35</v>
      </c>
      <c r="F43" s="28">
        <v>1</v>
      </c>
      <c r="G43" s="28">
        <v>3</v>
      </c>
      <c r="H43" s="28">
        <v>3</v>
      </c>
      <c r="I43" s="28">
        <v>0</v>
      </c>
      <c r="J43" s="28">
        <v>3</v>
      </c>
      <c r="K43" s="28">
        <v>5</v>
      </c>
      <c r="L43" s="28">
        <v>0</v>
      </c>
      <c r="M43" s="28">
        <v>3</v>
      </c>
      <c r="N43" s="28">
        <v>0</v>
      </c>
      <c r="O43" s="28">
        <v>7</v>
      </c>
      <c r="P43" s="28">
        <v>0</v>
      </c>
      <c r="Q43" s="28">
        <v>0</v>
      </c>
      <c r="R43" s="28">
        <v>0</v>
      </c>
      <c r="S43" s="28">
        <v>0</v>
      </c>
      <c r="T43" s="28">
        <v>3</v>
      </c>
      <c r="U43" s="28">
        <v>1</v>
      </c>
      <c r="V43" s="28">
        <v>0</v>
      </c>
      <c r="W43" s="28">
        <v>3</v>
      </c>
      <c r="X43" s="28">
        <v>3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ht="12" customHeight="1">
      <c r="A44" s="32" t="s">
        <v>264</v>
      </c>
      <c r="B44" s="32" t="s">
        <v>37</v>
      </c>
      <c r="C44" s="32" t="s">
        <v>68</v>
      </c>
      <c r="D44" s="36">
        <v>2000000</v>
      </c>
      <c r="E44" s="28">
        <f t="shared" si="1"/>
        <v>95</v>
      </c>
      <c r="F44" s="28">
        <v>5</v>
      </c>
      <c r="G44" s="28">
        <v>7</v>
      </c>
      <c r="H44" s="28">
        <v>3</v>
      </c>
      <c r="I44" s="28">
        <v>7</v>
      </c>
      <c r="J44" s="28">
        <v>7</v>
      </c>
      <c r="K44" s="28">
        <v>7</v>
      </c>
      <c r="L44" s="28">
        <v>0</v>
      </c>
      <c r="M44" s="28">
        <v>14</v>
      </c>
      <c r="N44" s="28">
        <v>0</v>
      </c>
      <c r="O44" s="28">
        <v>11</v>
      </c>
      <c r="P44" s="28">
        <v>1</v>
      </c>
      <c r="Q44" s="28">
        <v>4</v>
      </c>
      <c r="R44" s="28">
        <v>0</v>
      </c>
      <c r="S44" s="28">
        <v>7</v>
      </c>
      <c r="T44" s="28">
        <v>3</v>
      </c>
      <c r="U44" s="28">
        <v>0</v>
      </c>
      <c r="V44" s="28">
        <v>14</v>
      </c>
      <c r="W44" s="28">
        <v>2</v>
      </c>
      <c r="X44" s="28">
        <v>0</v>
      </c>
      <c r="Y44" s="28">
        <v>3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ht="12" customHeight="1">
      <c r="A45" s="32" t="s">
        <v>265</v>
      </c>
      <c r="B45" s="32" t="s">
        <v>37</v>
      </c>
      <c r="C45" s="32" t="s">
        <v>68</v>
      </c>
      <c r="D45" s="36">
        <v>3500000</v>
      </c>
      <c r="E45" s="28">
        <f t="shared" si="1"/>
        <v>52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3</v>
      </c>
      <c r="N45" s="28">
        <v>0</v>
      </c>
      <c r="O45" s="28">
        <v>3</v>
      </c>
      <c r="P45" s="28">
        <v>1</v>
      </c>
      <c r="Q45" s="28">
        <v>0</v>
      </c>
      <c r="R45" s="28">
        <v>0</v>
      </c>
      <c r="S45" s="28">
        <v>3</v>
      </c>
      <c r="T45" s="28">
        <v>3</v>
      </c>
      <c r="U45" s="28">
        <v>0</v>
      </c>
      <c r="V45" s="28">
        <v>0</v>
      </c>
      <c r="W45" s="28">
        <v>3</v>
      </c>
      <c r="X45" s="28">
        <v>3</v>
      </c>
      <c r="Y45" s="28">
        <v>2</v>
      </c>
      <c r="Z45" s="28">
        <v>1</v>
      </c>
      <c r="AA45" s="28">
        <v>3</v>
      </c>
      <c r="AB45" s="28">
        <v>1</v>
      </c>
      <c r="AC45" s="28">
        <v>3</v>
      </c>
      <c r="AD45" s="28">
        <v>3</v>
      </c>
      <c r="AE45" s="28">
        <v>5</v>
      </c>
      <c r="AF45" s="28">
        <v>0</v>
      </c>
      <c r="AG45" s="28">
        <v>3</v>
      </c>
      <c r="AH45" s="28">
        <v>3</v>
      </c>
      <c r="AI45" s="28">
        <v>3</v>
      </c>
      <c r="AJ45" s="28">
        <v>3</v>
      </c>
      <c r="AK45" s="28">
        <v>3</v>
      </c>
    </row>
    <row r="46" spans="1:37" ht="12" customHeight="1">
      <c r="A46" s="32" t="s">
        <v>266</v>
      </c>
      <c r="B46" s="32" t="s">
        <v>37</v>
      </c>
      <c r="C46" s="32" t="s">
        <v>68</v>
      </c>
      <c r="D46" s="36">
        <v>1500000</v>
      </c>
      <c r="E46" s="28">
        <f t="shared" si="1"/>
        <v>25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>
        <v>0</v>
      </c>
      <c r="X46" s="28">
        <v>0</v>
      </c>
      <c r="Y46" s="28">
        <v>0</v>
      </c>
      <c r="Z46" s="28">
        <v>0</v>
      </c>
      <c r="AA46" s="28">
        <v>3</v>
      </c>
      <c r="AB46" s="28">
        <v>2</v>
      </c>
      <c r="AC46" s="28">
        <v>3</v>
      </c>
      <c r="AD46" s="28">
        <v>4</v>
      </c>
      <c r="AE46" s="28">
        <v>0</v>
      </c>
      <c r="AF46" s="28">
        <v>0</v>
      </c>
      <c r="AG46" s="28">
        <v>2</v>
      </c>
      <c r="AH46" s="28">
        <v>3</v>
      </c>
      <c r="AI46" s="28">
        <v>2</v>
      </c>
      <c r="AJ46" s="28">
        <v>3</v>
      </c>
      <c r="AK46" s="28">
        <v>3</v>
      </c>
    </row>
    <row r="47" spans="1:37" ht="12" customHeight="1">
      <c r="A47" s="32" t="s">
        <v>267</v>
      </c>
      <c r="B47" s="32" t="s">
        <v>37</v>
      </c>
      <c r="C47" s="32" t="s">
        <v>68</v>
      </c>
      <c r="D47" s="36">
        <v>125000</v>
      </c>
      <c r="E47" s="28">
        <f t="shared" si="1"/>
        <v>22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>
        <v>0</v>
      </c>
      <c r="X47" s="28">
        <v>0</v>
      </c>
      <c r="Y47" s="28">
        <v>0</v>
      </c>
      <c r="Z47" s="28">
        <v>0</v>
      </c>
      <c r="AA47" s="28">
        <v>3</v>
      </c>
      <c r="AB47" s="28">
        <v>2</v>
      </c>
      <c r="AC47" s="28">
        <v>9</v>
      </c>
      <c r="AD47" s="28">
        <v>3</v>
      </c>
      <c r="AE47" s="28">
        <v>0</v>
      </c>
      <c r="AF47" s="28">
        <v>-1</v>
      </c>
      <c r="AG47" s="28">
        <v>3</v>
      </c>
      <c r="AH47" s="28">
        <v>3</v>
      </c>
      <c r="AI47" s="28">
        <v>0</v>
      </c>
      <c r="AJ47" s="28">
        <v>0</v>
      </c>
      <c r="AK47" s="28">
        <v>0</v>
      </c>
    </row>
    <row r="48" spans="1:37" ht="12" customHeight="1">
      <c r="A48" s="32" t="s">
        <v>268</v>
      </c>
      <c r="B48" s="32" t="s">
        <v>37</v>
      </c>
      <c r="C48" s="32" t="s">
        <v>70</v>
      </c>
      <c r="D48" s="36">
        <v>500000</v>
      </c>
      <c r="E48" s="28">
        <f t="shared" si="1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ht="12" customHeight="1">
      <c r="A49" s="32" t="s">
        <v>269</v>
      </c>
      <c r="B49" s="32" t="s">
        <v>37</v>
      </c>
      <c r="C49" s="32" t="s">
        <v>70</v>
      </c>
      <c r="D49" s="36">
        <v>1000000</v>
      </c>
      <c r="E49" s="28">
        <f t="shared" si="1"/>
        <v>2</v>
      </c>
      <c r="F49" s="28">
        <v>1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1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ht="12" customHeight="1">
      <c r="A50" s="32" t="s">
        <v>270</v>
      </c>
      <c r="B50" s="32" t="s">
        <v>37</v>
      </c>
      <c r="C50" s="32" t="s">
        <v>70</v>
      </c>
      <c r="D50" s="36">
        <v>1000000</v>
      </c>
      <c r="E50" s="28">
        <f t="shared" si="1"/>
        <v>27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1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6</v>
      </c>
      <c r="Y50" s="28">
        <v>3</v>
      </c>
      <c r="Z50" s="28">
        <v>1</v>
      </c>
      <c r="AA50" s="28">
        <v>0</v>
      </c>
      <c r="AB50" s="28">
        <v>1</v>
      </c>
      <c r="AC50" s="28">
        <v>3</v>
      </c>
      <c r="AD50" s="28">
        <v>3</v>
      </c>
      <c r="AE50" s="28">
        <v>1</v>
      </c>
      <c r="AF50" s="28">
        <v>0</v>
      </c>
      <c r="AG50" s="28">
        <v>5</v>
      </c>
      <c r="AH50" s="28">
        <v>0</v>
      </c>
      <c r="AI50" s="28">
        <v>0</v>
      </c>
      <c r="AJ50" s="28">
        <v>0</v>
      </c>
      <c r="AK50" s="28">
        <v>3</v>
      </c>
    </row>
    <row r="51" spans="1:37" ht="12" customHeight="1">
      <c r="A51" s="32" t="s">
        <v>78</v>
      </c>
      <c r="B51" s="32" t="s">
        <v>37</v>
      </c>
      <c r="C51" s="32" t="s">
        <v>70</v>
      </c>
      <c r="D51" s="36">
        <v>1500000</v>
      </c>
      <c r="E51" s="28">
        <f t="shared" si="1"/>
        <v>93</v>
      </c>
      <c r="F51" s="28">
        <v>1</v>
      </c>
      <c r="G51" s="28">
        <v>3</v>
      </c>
      <c r="H51" s="28">
        <v>6</v>
      </c>
      <c r="I51" s="28">
        <v>3</v>
      </c>
      <c r="J51" s="28">
        <v>3</v>
      </c>
      <c r="K51" s="28">
        <v>6</v>
      </c>
      <c r="L51" s="28">
        <v>0</v>
      </c>
      <c r="M51" s="28">
        <v>12</v>
      </c>
      <c r="N51" s="28">
        <v>0</v>
      </c>
      <c r="O51" s="28">
        <v>7</v>
      </c>
      <c r="P51" s="28">
        <v>4</v>
      </c>
      <c r="Q51" s="28">
        <v>0</v>
      </c>
      <c r="R51" s="28">
        <v>0</v>
      </c>
      <c r="S51" s="28">
        <v>6</v>
      </c>
      <c r="T51" s="28">
        <v>3</v>
      </c>
      <c r="U51" s="28">
        <v>1</v>
      </c>
      <c r="V51" s="28">
        <v>8</v>
      </c>
      <c r="W51" s="28">
        <v>3</v>
      </c>
      <c r="X51" s="28">
        <v>3</v>
      </c>
      <c r="Y51" s="28">
        <v>3</v>
      </c>
      <c r="Z51" s="28">
        <v>1</v>
      </c>
      <c r="AA51" s="28">
        <v>3</v>
      </c>
      <c r="AB51" s="28">
        <v>5</v>
      </c>
      <c r="AC51" s="28">
        <v>6</v>
      </c>
      <c r="AD51" s="28">
        <v>3</v>
      </c>
      <c r="AE51" s="28">
        <v>1</v>
      </c>
      <c r="AF51" s="28">
        <v>-5</v>
      </c>
      <c r="AG51" s="28">
        <v>0</v>
      </c>
      <c r="AH51" s="28">
        <v>0</v>
      </c>
      <c r="AI51" s="28">
        <v>0</v>
      </c>
      <c r="AJ51" s="28">
        <v>4</v>
      </c>
      <c r="AK51" s="28">
        <v>3</v>
      </c>
    </row>
    <row r="52" spans="1:37" ht="12" customHeight="1">
      <c r="A52" s="32" t="s">
        <v>271</v>
      </c>
      <c r="B52" s="32" t="s">
        <v>37</v>
      </c>
      <c r="C52" s="32" t="s">
        <v>70</v>
      </c>
      <c r="D52" s="36">
        <v>1500000</v>
      </c>
      <c r="E52" s="28">
        <f t="shared" si="1"/>
        <v>86</v>
      </c>
      <c r="F52" s="28">
        <v>1</v>
      </c>
      <c r="G52" s="28">
        <v>0</v>
      </c>
      <c r="H52" s="28">
        <v>3</v>
      </c>
      <c r="I52" s="28">
        <v>5</v>
      </c>
      <c r="J52" s="28">
        <v>9</v>
      </c>
      <c r="K52" s="28">
        <v>0</v>
      </c>
      <c r="L52" s="28">
        <v>0</v>
      </c>
      <c r="M52" s="28">
        <v>0</v>
      </c>
      <c r="N52" s="28">
        <v>0</v>
      </c>
      <c r="O52" s="28">
        <v>3</v>
      </c>
      <c r="P52" s="28">
        <v>0</v>
      </c>
      <c r="Q52" s="28">
        <v>0</v>
      </c>
      <c r="R52" s="28">
        <v>-1</v>
      </c>
      <c r="S52" s="28">
        <v>-2</v>
      </c>
      <c r="T52" s="28">
        <v>0</v>
      </c>
      <c r="U52" s="28">
        <v>0</v>
      </c>
      <c r="V52" s="28">
        <v>3</v>
      </c>
      <c r="W52" s="28">
        <v>0</v>
      </c>
      <c r="X52" s="28">
        <v>0</v>
      </c>
      <c r="Y52" s="28">
        <v>3</v>
      </c>
      <c r="Z52" s="28">
        <v>1</v>
      </c>
      <c r="AA52" s="28">
        <v>3</v>
      </c>
      <c r="AB52" s="28">
        <v>1</v>
      </c>
      <c r="AC52" s="28">
        <v>8</v>
      </c>
      <c r="AD52" s="28">
        <v>9</v>
      </c>
      <c r="AE52" s="28">
        <v>1</v>
      </c>
      <c r="AF52" s="28">
        <v>-1</v>
      </c>
      <c r="AG52" s="28">
        <v>9</v>
      </c>
      <c r="AH52" s="28">
        <v>12</v>
      </c>
      <c r="AI52" s="28">
        <v>6</v>
      </c>
      <c r="AJ52" s="28">
        <v>5</v>
      </c>
      <c r="AK52" s="28">
        <v>8</v>
      </c>
    </row>
    <row r="53" spans="1:37" ht="12" customHeight="1">
      <c r="A53" s="32" t="s">
        <v>272</v>
      </c>
      <c r="B53" s="32" t="s">
        <v>37</v>
      </c>
      <c r="C53" s="32" t="s">
        <v>70</v>
      </c>
      <c r="D53" s="36">
        <v>1500000</v>
      </c>
      <c r="E53" s="28">
        <f t="shared" si="1"/>
        <v>93</v>
      </c>
      <c r="F53" s="28">
        <v>0</v>
      </c>
      <c r="G53" s="28">
        <v>0</v>
      </c>
      <c r="H53" s="28">
        <v>0</v>
      </c>
      <c r="I53" s="28">
        <v>0</v>
      </c>
      <c r="J53" s="28">
        <v>3</v>
      </c>
      <c r="K53" s="28">
        <v>6</v>
      </c>
      <c r="L53" s="28">
        <v>0</v>
      </c>
      <c r="M53" s="28">
        <v>8</v>
      </c>
      <c r="N53" s="28">
        <v>0</v>
      </c>
      <c r="O53" s="28">
        <v>5</v>
      </c>
      <c r="P53" s="28">
        <v>1</v>
      </c>
      <c r="Q53" s="28">
        <v>0</v>
      </c>
      <c r="R53" s="28">
        <v>0</v>
      </c>
      <c r="S53" s="28">
        <v>6</v>
      </c>
      <c r="T53" s="28">
        <v>3</v>
      </c>
      <c r="U53" s="28">
        <v>1</v>
      </c>
      <c r="V53" s="28">
        <v>8</v>
      </c>
      <c r="W53" s="28">
        <v>5</v>
      </c>
      <c r="X53" s="28">
        <v>5</v>
      </c>
      <c r="Y53" s="28">
        <v>5</v>
      </c>
      <c r="Z53" s="28">
        <v>0</v>
      </c>
      <c r="AA53" s="28">
        <v>3</v>
      </c>
      <c r="AB53" s="28">
        <v>2</v>
      </c>
      <c r="AC53" s="28">
        <v>2</v>
      </c>
      <c r="AD53" s="28">
        <v>5</v>
      </c>
      <c r="AE53" s="28">
        <v>3</v>
      </c>
      <c r="AF53" s="28">
        <v>0</v>
      </c>
      <c r="AG53" s="28">
        <v>3</v>
      </c>
      <c r="AH53" s="28">
        <v>5</v>
      </c>
      <c r="AI53" s="28">
        <v>3</v>
      </c>
      <c r="AJ53" s="28">
        <v>3</v>
      </c>
      <c r="AK53" s="28">
        <v>8</v>
      </c>
    </row>
    <row r="54" spans="1:37" ht="12" customHeight="1">
      <c r="A54" s="32" t="s">
        <v>273</v>
      </c>
      <c r="B54" s="32" t="s">
        <v>37</v>
      </c>
      <c r="C54" s="32" t="s">
        <v>70</v>
      </c>
      <c r="D54" s="36">
        <v>2500000</v>
      </c>
      <c r="E54" s="28">
        <f t="shared" si="1"/>
        <v>106</v>
      </c>
      <c r="F54" s="28">
        <v>3</v>
      </c>
      <c r="G54" s="28">
        <v>3</v>
      </c>
      <c r="H54" s="28">
        <v>3</v>
      </c>
      <c r="I54" s="28">
        <v>3</v>
      </c>
      <c r="J54" s="28">
        <v>0</v>
      </c>
      <c r="K54" s="28">
        <v>6</v>
      </c>
      <c r="L54" s="28">
        <v>0</v>
      </c>
      <c r="M54" s="28">
        <v>7</v>
      </c>
      <c r="N54" s="28">
        <v>0</v>
      </c>
      <c r="O54" s="28">
        <v>8</v>
      </c>
      <c r="P54" s="28">
        <v>1</v>
      </c>
      <c r="Q54" s="28">
        <v>0</v>
      </c>
      <c r="R54" s="28">
        <v>0</v>
      </c>
      <c r="S54" s="28">
        <v>3</v>
      </c>
      <c r="T54" s="28">
        <v>6</v>
      </c>
      <c r="U54" s="28">
        <v>0</v>
      </c>
      <c r="V54" s="28">
        <v>3</v>
      </c>
      <c r="W54" s="28">
        <v>3</v>
      </c>
      <c r="X54" s="28">
        <v>6</v>
      </c>
      <c r="Y54" s="28">
        <v>9</v>
      </c>
      <c r="Z54" s="28">
        <v>1</v>
      </c>
      <c r="AA54" s="28">
        <v>6</v>
      </c>
      <c r="AB54" s="28">
        <v>4</v>
      </c>
      <c r="AC54" s="28">
        <v>2</v>
      </c>
      <c r="AD54" s="28">
        <v>3</v>
      </c>
      <c r="AE54" s="28">
        <v>0</v>
      </c>
      <c r="AF54" s="28">
        <v>0</v>
      </c>
      <c r="AG54" s="28">
        <v>9</v>
      </c>
      <c r="AH54" s="28">
        <v>3</v>
      </c>
      <c r="AI54" s="28">
        <v>2</v>
      </c>
      <c r="AJ54" s="28">
        <v>9</v>
      </c>
      <c r="AK54" s="28">
        <v>3</v>
      </c>
    </row>
    <row r="55" spans="1:37" ht="12" customHeight="1">
      <c r="A55" s="32" t="s">
        <v>274</v>
      </c>
      <c r="B55" s="32" t="s">
        <v>37</v>
      </c>
      <c r="C55" s="32" t="s">
        <v>70</v>
      </c>
      <c r="D55" s="36">
        <v>3000000</v>
      </c>
      <c r="E55" s="28">
        <f t="shared" si="1"/>
        <v>4</v>
      </c>
      <c r="F55" s="28">
        <v>1</v>
      </c>
      <c r="G55" s="28">
        <v>3</v>
      </c>
      <c r="H55" s="29" t="s">
        <v>212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ht="12" customHeight="1">
      <c r="A56" s="32" t="s">
        <v>275</v>
      </c>
      <c r="B56" s="32" t="s">
        <v>37</v>
      </c>
      <c r="C56" s="32" t="s">
        <v>70</v>
      </c>
      <c r="D56" s="36">
        <v>3000000</v>
      </c>
      <c r="E56" s="28">
        <f t="shared" si="1"/>
        <v>80</v>
      </c>
      <c r="F56" s="28">
        <v>1</v>
      </c>
      <c r="G56" s="28">
        <v>8</v>
      </c>
      <c r="H56" s="28">
        <v>8</v>
      </c>
      <c r="I56" s="28">
        <v>3</v>
      </c>
      <c r="J56" s="28">
        <v>3</v>
      </c>
      <c r="K56" s="28">
        <v>5</v>
      </c>
      <c r="L56" s="28">
        <v>0</v>
      </c>
      <c r="M56" s="28">
        <v>3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3</v>
      </c>
      <c r="T56" s="28">
        <v>9</v>
      </c>
      <c r="U56" s="28">
        <v>3</v>
      </c>
      <c r="V56" s="28">
        <v>3</v>
      </c>
      <c r="W56" s="28">
        <v>3</v>
      </c>
      <c r="X56" s="28">
        <v>3</v>
      </c>
      <c r="Y56" s="28">
        <v>0</v>
      </c>
      <c r="Z56" s="28">
        <v>1</v>
      </c>
      <c r="AA56" s="28">
        <v>2</v>
      </c>
      <c r="AB56" s="28">
        <v>2</v>
      </c>
      <c r="AC56" s="28">
        <v>0</v>
      </c>
      <c r="AD56" s="28">
        <v>0</v>
      </c>
      <c r="AE56" s="28">
        <v>1</v>
      </c>
      <c r="AF56" s="28">
        <v>0</v>
      </c>
      <c r="AG56" s="28">
        <v>3</v>
      </c>
      <c r="AH56" s="28">
        <v>10</v>
      </c>
      <c r="AI56" s="28">
        <v>3</v>
      </c>
      <c r="AJ56" s="28">
        <v>3</v>
      </c>
      <c r="AK56" s="28">
        <v>0</v>
      </c>
    </row>
    <row r="57" spans="1:37" ht="12" customHeight="1">
      <c r="A57" s="32" t="s">
        <v>276</v>
      </c>
      <c r="B57" s="32" t="s">
        <v>37</v>
      </c>
      <c r="C57" s="32" t="s">
        <v>70</v>
      </c>
      <c r="D57" s="36">
        <v>125000</v>
      </c>
      <c r="E57" s="28">
        <f t="shared" si="1"/>
        <v>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ht="12" customHeight="1">
      <c r="A58" s="32" t="s">
        <v>277</v>
      </c>
      <c r="B58" s="32" t="s">
        <v>83</v>
      </c>
      <c r="C58" s="32" t="s">
        <v>60</v>
      </c>
      <c r="D58" s="36">
        <v>150000</v>
      </c>
      <c r="E58" s="28">
        <f t="shared" si="1"/>
        <v>3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3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ht="12" customHeight="1">
      <c r="A59" s="32" t="s">
        <v>278</v>
      </c>
      <c r="B59" s="32" t="s">
        <v>83</v>
      </c>
      <c r="C59" s="32" t="s">
        <v>60</v>
      </c>
      <c r="D59" s="36">
        <v>1000000</v>
      </c>
      <c r="E59" s="28">
        <f t="shared" si="1"/>
        <v>52</v>
      </c>
      <c r="F59" s="28">
        <v>6</v>
      </c>
      <c r="G59" s="28">
        <v>1</v>
      </c>
      <c r="H59" s="28">
        <v>6</v>
      </c>
      <c r="I59" s="28">
        <v>0</v>
      </c>
      <c r="J59" s="28">
        <v>0</v>
      </c>
      <c r="K59" s="28">
        <v>3</v>
      </c>
      <c r="L59" s="28">
        <v>0</v>
      </c>
      <c r="M59" s="28">
        <v>-2</v>
      </c>
      <c r="N59" s="28">
        <v>0</v>
      </c>
      <c r="O59" s="28">
        <v>0</v>
      </c>
      <c r="P59" s="28">
        <v>1</v>
      </c>
      <c r="Q59" s="28">
        <v>0</v>
      </c>
      <c r="R59" s="28">
        <v>6</v>
      </c>
      <c r="S59" s="28">
        <v>0</v>
      </c>
      <c r="T59" s="28">
        <v>-1</v>
      </c>
      <c r="U59" s="28">
        <v>1</v>
      </c>
      <c r="V59" s="28">
        <v>0</v>
      </c>
      <c r="W59" s="28">
        <v>6</v>
      </c>
      <c r="X59" s="28">
        <v>4</v>
      </c>
      <c r="Y59" s="28">
        <v>3</v>
      </c>
      <c r="Z59" s="28">
        <v>3</v>
      </c>
      <c r="AA59" s="28">
        <v>0</v>
      </c>
      <c r="AB59" s="28">
        <v>0</v>
      </c>
      <c r="AC59" s="28">
        <v>0</v>
      </c>
      <c r="AD59" s="28">
        <v>0</v>
      </c>
      <c r="AE59" s="28">
        <v>4</v>
      </c>
      <c r="AF59" s="28">
        <v>0</v>
      </c>
      <c r="AG59" s="28">
        <v>3</v>
      </c>
      <c r="AH59" s="28">
        <v>0</v>
      </c>
      <c r="AI59" s="28">
        <v>1</v>
      </c>
      <c r="AJ59" s="28">
        <v>6</v>
      </c>
      <c r="AK59" s="28">
        <v>1</v>
      </c>
    </row>
    <row r="60" spans="1:37" ht="12" customHeight="1">
      <c r="A60" s="32" t="s">
        <v>279</v>
      </c>
      <c r="B60" s="32" t="s">
        <v>83</v>
      </c>
      <c r="C60" s="32" t="s">
        <v>69</v>
      </c>
      <c r="D60" s="36">
        <v>750000</v>
      </c>
      <c r="E60" s="28">
        <f t="shared" si="1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1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-1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ht="12" customHeight="1">
      <c r="A61" s="32" t="s">
        <v>280</v>
      </c>
      <c r="B61" s="32" t="s">
        <v>83</v>
      </c>
      <c r="C61" s="32" t="s">
        <v>69</v>
      </c>
      <c r="D61" s="36">
        <v>750000</v>
      </c>
      <c r="E61" s="28">
        <f t="shared" si="1"/>
        <v>8</v>
      </c>
      <c r="F61" s="28">
        <v>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4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ht="12" customHeight="1">
      <c r="A62" s="32" t="s">
        <v>281</v>
      </c>
      <c r="B62" s="32" t="s">
        <v>83</v>
      </c>
      <c r="C62" s="32" t="s">
        <v>69</v>
      </c>
      <c r="D62" s="36">
        <v>750000</v>
      </c>
      <c r="E62" s="28">
        <f t="shared" si="1"/>
        <v>21</v>
      </c>
      <c r="F62" s="28">
        <v>0</v>
      </c>
      <c r="G62" s="28">
        <v>0</v>
      </c>
      <c r="H62" s="28">
        <v>3</v>
      </c>
      <c r="I62" s="28">
        <v>0</v>
      </c>
      <c r="J62" s="28">
        <v>0</v>
      </c>
      <c r="K62" s="28">
        <v>3</v>
      </c>
      <c r="L62" s="28">
        <v>0</v>
      </c>
      <c r="M62" s="28">
        <v>3</v>
      </c>
      <c r="N62" s="28">
        <v>0</v>
      </c>
      <c r="O62" s="28">
        <v>0</v>
      </c>
      <c r="P62" s="28">
        <v>1</v>
      </c>
      <c r="Q62" s="28">
        <v>0</v>
      </c>
      <c r="R62" s="28">
        <v>0</v>
      </c>
      <c r="S62" s="28">
        <v>0</v>
      </c>
      <c r="T62" s="28">
        <v>0</v>
      </c>
      <c r="U62" s="28">
        <v>1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1</v>
      </c>
      <c r="AF62" s="28">
        <v>0</v>
      </c>
      <c r="AG62" s="28">
        <v>3</v>
      </c>
      <c r="AH62" s="28">
        <v>0</v>
      </c>
      <c r="AI62" s="28">
        <v>1</v>
      </c>
      <c r="AJ62" s="28">
        <v>4</v>
      </c>
      <c r="AK62" s="28">
        <v>1</v>
      </c>
    </row>
    <row r="63" spans="1:37" ht="12" customHeight="1">
      <c r="A63" s="32" t="s">
        <v>282</v>
      </c>
      <c r="B63" s="32" t="s">
        <v>83</v>
      </c>
      <c r="C63" s="32" t="s">
        <v>69</v>
      </c>
      <c r="D63" s="36">
        <v>1000000</v>
      </c>
      <c r="E63" s="28">
        <f t="shared" si="1"/>
        <v>30</v>
      </c>
      <c r="F63" s="28">
        <v>4</v>
      </c>
      <c r="G63" s="28">
        <v>1</v>
      </c>
      <c r="H63" s="28">
        <v>4</v>
      </c>
      <c r="I63" s="28">
        <v>0</v>
      </c>
      <c r="J63" s="28">
        <v>-1</v>
      </c>
      <c r="K63" s="28">
        <v>3</v>
      </c>
      <c r="L63" s="28">
        <v>0</v>
      </c>
      <c r="M63" s="28">
        <v>3</v>
      </c>
      <c r="N63" s="28">
        <v>0</v>
      </c>
      <c r="O63" s="28">
        <v>0</v>
      </c>
      <c r="P63" s="28">
        <v>1</v>
      </c>
      <c r="Q63" s="28">
        <v>0</v>
      </c>
      <c r="R63" s="28">
        <v>0</v>
      </c>
      <c r="S63" s="28">
        <v>0</v>
      </c>
      <c r="T63" s="28">
        <v>-1</v>
      </c>
      <c r="U63" s="28">
        <v>1</v>
      </c>
      <c r="V63" s="28">
        <v>0</v>
      </c>
      <c r="W63" s="28">
        <v>4</v>
      </c>
      <c r="X63" s="28">
        <v>2</v>
      </c>
      <c r="Y63" s="28">
        <v>3</v>
      </c>
      <c r="Z63" s="28">
        <v>3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2</v>
      </c>
      <c r="AH63" s="28">
        <v>0</v>
      </c>
      <c r="AI63" s="28">
        <v>1</v>
      </c>
      <c r="AJ63" s="28">
        <v>0</v>
      </c>
      <c r="AK63" s="28">
        <v>0</v>
      </c>
    </row>
    <row r="64" spans="1:37" ht="12" customHeight="1">
      <c r="A64" s="32" t="s">
        <v>283</v>
      </c>
      <c r="B64" s="32" t="s">
        <v>83</v>
      </c>
      <c r="C64" s="32" t="s">
        <v>69</v>
      </c>
      <c r="D64" s="36">
        <v>1000000</v>
      </c>
      <c r="E64" s="28">
        <f t="shared" si="1"/>
        <v>40</v>
      </c>
      <c r="F64" s="28">
        <v>4</v>
      </c>
      <c r="G64" s="28">
        <v>1</v>
      </c>
      <c r="H64" s="28">
        <v>2</v>
      </c>
      <c r="I64" s="28">
        <v>0</v>
      </c>
      <c r="J64" s="28">
        <v>0</v>
      </c>
      <c r="K64" s="28">
        <v>5</v>
      </c>
      <c r="L64" s="28">
        <v>0</v>
      </c>
      <c r="M64" s="28">
        <v>2</v>
      </c>
      <c r="N64" s="28">
        <v>-1</v>
      </c>
      <c r="O64" s="28">
        <v>0</v>
      </c>
      <c r="P64" s="28">
        <v>1</v>
      </c>
      <c r="Q64" s="28">
        <v>0</v>
      </c>
      <c r="R64" s="28">
        <v>4</v>
      </c>
      <c r="S64" s="28">
        <v>-1</v>
      </c>
      <c r="T64" s="28">
        <v>0</v>
      </c>
      <c r="U64" s="28">
        <v>1</v>
      </c>
      <c r="V64" s="28">
        <v>0</v>
      </c>
      <c r="W64" s="28">
        <v>4</v>
      </c>
      <c r="X64" s="28">
        <v>2</v>
      </c>
      <c r="Y64" s="28">
        <v>3</v>
      </c>
      <c r="Z64" s="28">
        <v>3</v>
      </c>
      <c r="AA64" s="28">
        <v>0</v>
      </c>
      <c r="AB64" s="28">
        <v>0</v>
      </c>
      <c r="AC64" s="28">
        <v>-1</v>
      </c>
      <c r="AD64" s="28">
        <v>2</v>
      </c>
      <c r="AE64" s="28">
        <v>1</v>
      </c>
      <c r="AF64" s="28">
        <v>-1</v>
      </c>
      <c r="AG64" s="28">
        <v>0</v>
      </c>
      <c r="AH64" s="28">
        <v>5</v>
      </c>
      <c r="AI64" s="28">
        <v>1</v>
      </c>
      <c r="AJ64" s="28">
        <v>3</v>
      </c>
      <c r="AK64" s="28">
        <v>0</v>
      </c>
    </row>
    <row r="65" spans="1:37" ht="12" customHeight="1">
      <c r="A65" s="32" t="s">
        <v>284</v>
      </c>
      <c r="B65" s="32" t="s">
        <v>83</v>
      </c>
      <c r="C65" s="32" t="s">
        <v>69</v>
      </c>
      <c r="D65" s="36">
        <v>1000000</v>
      </c>
      <c r="E65" s="28">
        <f t="shared" si="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ht="12" customHeight="1">
      <c r="A66" s="32" t="s">
        <v>285</v>
      </c>
      <c r="B66" s="32" t="s">
        <v>83</v>
      </c>
      <c r="C66" s="32" t="s">
        <v>69</v>
      </c>
      <c r="D66" s="36">
        <v>2500000</v>
      </c>
      <c r="E66" s="28">
        <f aca="true" t="shared" si="2" ref="E66:E97">SUM(F66:AK66)</f>
        <v>38</v>
      </c>
      <c r="F66" s="28">
        <v>4</v>
      </c>
      <c r="G66" s="28">
        <v>1</v>
      </c>
      <c r="H66" s="28">
        <v>4</v>
      </c>
      <c r="I66" s="28">
        <v>0</v>
      </c>
      <c r="J66" s="28">
        <v>0</v>
      </c>
      <c r="K66" s="28">
        <v>3</v>
      </c>
      <c r="L66" s="28">
        <v>0</v>
      </c>
      <c r="M66" s="28">
        <v>3</v>
      </c>
      <c r="N66" s="28">
        <v>0</v>
      </c>
      <c r="O66" s="28">
        <v>-1</v>
      </c>
      <c r="P66" s="28">
        <v>1</v>
      </c>
      <c r="Q66" s="28">
        <v>0</v>
      </c>
      <c r="R66" s="28">
        <v>3</v>
      </c>
      <c r="S66" s="28">
        <v>0</v>
      </c>
      <c r="T66" s="28">
        <v>0</v>
      </c>
      <c r="U66" s="28">
        <v>1</v>
      </c>
      <c r="V66" s="28">
        <v>0</v>
      </c>
      <c r="W66" s="28">
        <v>4</v>
      </c>
      <c r="X66" s="28">
        <v>2</v>
      </c>
      <c r="Y66" s="28">
        <v>5</v>
      </c>
      <c r="Z66" s="28">
        <v>3</v>
      </c>
      <c r="AA66" s="28">
        <v>0</v>
      </c>
      <c r="AB66" s="28">
        <v>0</v>
      </c>
      <c r="AC66" s="28">
        <v>0</v>
      </c>
      <c r="AD66" s="28">
        <v>0</v>
      </c>
      <c r="AE66" s="28">
        <v>1</v>
      </c>
      <c r="AF66" s="28">
        <v>0</v>
      </c>
      <c r="AG66" s="28">
        <v>3</v>
      </c>
      <c r="AH66" s="28">
        <v>-3</v>
      </c>
      <c r="AI66" s="28">
        <v>1</v>
      </c>
      <c r="AJ66" s="28">
        <v>3</v>
      </c>
      <c r="AK66" s="28">
        <v>0</v>
      </c>
    </row>
    <row r="67" spans="1:37" ht="12" customHeight="1">
      <c r="A67" s="32" t="s">
        <v>286</v>
      </c>
      <c r="B67" s="32" t="s">
        <v>83</v>
      </c>
      <c r="C67" s="32" t="s">
        <v>69</v>
      </c>
      <c r="D67" s="36">
        <v>2500000</v>
      </c>
      <c r="E67" s="28">
        <f t="shared" si="2"/>
        <v>36</v>
      </c>
      <c r="F67" s="28">
        <v>4</v>
      </c>
      <c r="G67" s="28">
        <v>1</v>
      </c>
      <c r="H67" s="28">
        <v>4</v>
      </c>
      <c r="I67" s="28">
        <v>0</v>
      </c>
      <c r="J67" s="28">
        <v>0</v>
      </c>
      <c r="K67" s="28">
        <v>3</v>
      </c>
      <c r="L67" s="28">
        <v>0</v>
      </c>
      <c r="M67" s="28">
        <v>3</v>
      </c>
      <c r="N67" s="28">
        <v>0</v>
      </c>
      <c r="O67" s="28">
        <v>0</v>
      </c>
      <c r="P67" s="28">
        <v>1</v>
      </c>
      <c r="Q67" s="28">
        <v>0</v>
      </c>
      <c r="R67" s="28">
        <v>4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3</v>
      </c>
      <c r="Z67" s="28">
        <v>3</v>
      </c>
      <c r="AA67" s="28">
        <v>0</v>
      </c>
      <c r="AB67" s="28">
        <v>0</v>
      </c>
      <c r="AC67" s="28">
        <v>0</v>
      </c>
      <c r="AD67" s="28">
        <v>-1</v>
      </c>
      <c r="AE67" s="28">
        <v>2</v>
      </c>
      <c r="AF67" s="28">
        <v>0</v>
      </c>
      <c r="AG67" s="28">
        <v>3</v>
      </c>
      <c r="AH67" s="28">
        <v>0</v>
      </c>
      <c r="AI67" s="28">
        <v>1</v>
      </c>
      <c r="AJ67" s="28">
        <v>4</v>
      </c>
      <c r="AK67" s="28">
        <v>1</v>
      </c>
    </row>
    <row r="68" spans="1:37" ht="12" customHeight="1">
      <c r="A68" s="32" t="s">
        <v>287</v>
      </c>
      <c r="B68" s="32" t="s">
        <v>83</v>
      </c>
      <c r="C68" s="32" t="s">
        <v>69</v>
      </c>
      <c r="D68" s="36">
        <v>150000</v>
      </c>
      <c r="E68" s="28">
        <f t="shared" si="2"/>
        <v>10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>
        <v>0</v>
      </c>
      <c r="X68" s="28">
        <v>2</v>
      </c>
      <c r="Y68" s="28">
        <v>3</v>
      </c>
      <c r="Z68" s="28">
        <v>3</v>
      </c>
      <c r="AA68" s="28">
        <v>0</v>
      </c>
      <c r="AB68" s="28">
        <v>0</v>
      </c>
      <c r="AC68" s="28">
        <v>-3</v>
      </c>
      <c r="AD68" s="28">
        <v>0</v>
      </c>
      <c r="AE68" s="28">
        <v>2</v>
      </c>
      <c r="AF68" s="28">
        <v>0</v>
      </c>
      <c r="AG68" s="28">
        <v>3</v>
      </c>
      <c r="AH68" s="28">
        <v>0</v>
      </c>
      <c r="AI68" s="28">
        <v>0</v>
      </c>
      <c r="AJ68" s="28">
        <v>-1</v>
      </c>
      <c r="AK68" s="28">
        <v>1</v>
      </c>
    </row>
    <row r="69" spans="1:37" ht="12" customHeight="1">
      <c r="A69" s="32" t="s">
        <v>288</v>
      </c>
      <c r="B69" s="32" t="s">
        <v>83</v>
      </c>
      <c r="C69" s="32" t="s">
        <v>69</v>
      </c>
      <c r="D69" s="36">
        <v>100000</v>
      </c>
      <c r="E69" s="28">
        <f t="shared" si="2"/>
        <v>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ht="12" customHeight="1">
      <c r="A70" s="32" t="s">
        <v>289</v>
      </c>
      <c r="B70" s="32" t="s">
        <v>83</v>
      </c>
      <c r="C70" s="32" t="s">
        <v>68</v>
      </c>
      <c r="D70" s="36">
        <v>125000</v>
      </c>
      <c r="E70" s="28">
        <f t="shared" si="2"/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ht="12" customHeight="1">
      <c r="A71" s="32" t="s">
        <v>290</v>
      </c>
      <c r="B71" s="32" t="s">
        <v>83</v>
      </c>
      <c r="C71" s="32" t="s">
        <v>68</v>
      </c>
      <c r="D71" s="36">
        <v>250000</v>
      </c>
      <c r="E71" s="28">
        <f t="shared" si="2"/>
        <v>50</v>
      </c>
      <c r="F71" s="28">
        <v>3</v>
      </c>
      <c r="G71" s="28">
        <v>1</v>
      </c>
      <c r="H71" s="28">
        <v>3</v>
      </c>
      <c r="I71" s="28">
        <v>0</v>
      </c>
      <c r="J71" s="28">
        <v>0</v>
      </c>
      <c r="K71" s="28">
        <v>3</v>
      </c>
      <c r="L71" s="28">
        <v>0</v>
      </c>
      <c r="M71" s="28">
        <v>3</v>
      </c>
      <c r="N71" s="28">
        <v>0</v>
      </c>
      <c r="O71" s="28">
        <v>0</v>
      </c>
      <c r="P71" s="28">
        <v>1</v>
      </c>
      <c r="Q71" s="28">
        <v>0</v>
      </c>
      <c r="R71" s="28">
        <v>3</v>
      </c>
      <c r="S71" s="28">
        <v>0</v>
      </c>
      <c r="T71" s="28">
        <v>0</v>
      </c>
      <c r="U71" s="28">
        <v>1</v>
      </c>
      <c r="V71" s="28">
        <v>0</v>
      </c>
      <c r="W71" s="28">
        <v>6</v>
      </c>
      <c r="X71" s="28">
        <v>1</v>
      </c>
      <c r="Y71" s="28">
        <v>3</v>
      </c>
      <c r="Z71" s="28">
        <v>9</v>
      </c>
      <c r="AA71" s="28">
        <v>0</v>
      </c>
      <c r="AB71" s="28">
        <v>0</v>
      </c>
      <c r="AC71" s="28">
        <v>-1</v>
      </c>
      <c r="AD71" s="28">
        <v>-1</v>
      </c>
      <c r="AE71" s="28">
        <v>1</v>
      </c>
      <c r="AF71" s="28">
        <v>0</v>
      </c>
      <c r="AG71" s="28">
        <v>7</v>
      </c>
      <c r="AH71" s="28">
        <v>0</v>
      </c>
      <c r="AI71" s="28">
        <v>3</v>
      </c>
      <c r="AJ71" s="28">
        <v>3</v>
      </c>
      <c r="AK71" s="28">
        <v>1</v>
      </c>
    </row>
    <row r="72" spans="1:37" ht="12" customHeight="1">
      <c r="A72" s="32" t="s">
        <v>291</v>
      </c>
      <c r="B72" s="32" t="s">
        <v>83</v>
      </c>
      <c r="C72" s="32" t="s">
        <v>68</v>
      </c>
      <c r="D72" s="36">
        <v>250000</v>
      </c>
      <c r="E72" s="28">
        <f t="shared" si="2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ht="12" customHeight="1">
      <c r="A73" s="32" t="s">
        <v>292</v>
      </c>
      <c r="B73" s="32" t="s">
        <v>83</v>
      </c>
      <c r="C73" s="32" t="s">
        <v>68</v>
      </c>
      <c r="D73" s="36">
        <v>750000</v>
      </c>
      <c r="E73" s="28">
        <f t="shared" si="2"/>
        <v>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1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ht="12" customHeight="1">
      <c r="A74" s="32" t="s">
        <v>293</v>
      </c>
      <c r="B74" s="32" t="s">
        <v>83</v>
      </c>
      <c r="C74" s="32" t="s">
        <v>68</v>
      </c>
      <c r="D74" s="36">
        <v>750000</v>
      </c>
      <c r="E74" s="28">
        <f t="shared" si="2"/>
        <v>5</v>
      </c>
      <c r="F74" s="28">
        <v>5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ht="12" customHeight="1">
      <c r="A75" s="32" t="s">
        <v>294</v>
      </c>
      <c r="B75" s="32" t="s">
        <v>83</v>
      </c>
      <c r="C75" s="32" t="s">
        <v>68</v>
      </c>
      <c r="D75" s="36">
        <v>750000</v>
      </c>
      <c r="E75" s="28">
        <f t="shared" si="2"/>
        <v>60</v>
      </c>
      <c r="F75" s="28">
        <v>5</v>
      </c>
      <c r="G75" s="28">
        <v>1</v>
      </c>
      <c r="H75" s="28">
        <v>0</v>
      </c>
      <c r="I75" s="28">
        <v>0</v>
      </c>
      <c r="J75" s="28">
        <v>0</v>
      </c>
      <c r="K75" s="28">
        <v>5</v>
      </c>
      <c r="L75" s="28">
        <v>0</v>
      </c>
      <c r="M75" s="28">
        <v>5</v>
      </c>
      <c r="N75" s="28">
        <v>0</v>
      </c>
      <c r="O75" s="28">
        <v>0</v>
      </c>
      <c r="P75" s="28">
        <v>1</v>
      </c>
      <c r="Q75" s="28">
        <v>0</v>
      </c>
      <c r="R75" s="28">
        <v>7</v>
      </c>
      <c r="S75" s="28">
        <v>0</v>
      </c>
      <c r="T75" s="28">
        <v>0</v>
      </c>
      <c r="U75" s="28">
        <v>3</v>
      </c>
      <c r="V75" s="28">
        <v>0</v>
      </c>
      <c r="W75" s="28">
        <v>5</v>
      </c>
      <c r="X75" s="28">
        <v>1</v>
      </c>
      <c r="Y75" s="28">
        <v>3</v>
      </c>
      <c r="Z75" s="28">
        <v>3</v>
      </c>
      <c r="AA75" s="28">
        <v>0</v>
      </c>
      <c r="AB75" s="28">
        <v>0</v>
      </c>
      <c r="AC75" s="28">
        <v>0</v>
      </c>
      <c r="AD75" s="28">
        <v>0</v>
      </c>
      <c r="AE75" s="28">
        <v>1</v>
      </c>
      <c r="AF75" s="28">
        <v>0</v>
      </c>
      <c r="AG75" s="28">
        <v>7</v>
      </c>
      <c r="AH75" s="28">
        <v>0</v>
      </c>
      <c r="AI75" s="28">
        <v>5</v>
      </c>
      <c r="AJ75" s="28">
        <v>7</v>
      </c>
      <c r="AK75" s="28">
        <v>1</v>
      </c>
    </row>
    <row r="76" spans="1:37" ht="12" customHeight="1">
      <c r="A76" s="32" t="s">
        <v>295</v>
      </c>
      <c r="B76" s="32" t="s">
        <v>83</v>
      </c>
      <c r="C76" s="32" t="s">
        <v>68</v>
      </c>
      <c r="D76" s="36">
        <v>1000000</v>
      </c>
      <c r="E76" s="28">
        <f t="shared" si="2"/>
        <v>79</v>
      </c>
      <c r="F76" s="28">
        <v>6</v>
      </c>
      <c r="G76" s="28">
        <v>1</v>
      </c>
      <c r="H76" s="28">
        <v>3</v>
      </c>
      <c r="I76" s="28">
        <v>0</v>
      </c>
      <c r="J76" s="28">
        <v>0</v>
      </c>
      <c r="K76" s="28">
        <v>7</v>
      </c>
      <c r="L76" s="28">
        <v>0</v>
      </c>
      <c r="M76" s="28">
        <v>6</v>
      </c>
      <c r="N76" s="28">
        <v>0</v>
      </c>
      <c r="O76" s="28">
        <v>0</v>
      </c>
      <c r="P76" s="28">
        <v>5</v>
      </c>
      <c r="Q76" s="28">
        <v>0</v>
      </c>
      <c r="R76" s="28">
        <v>9</v>
      </c>
      <c r="S76" s="28">
        <v>0</v>
      </c>
      <c r="T76" s="28">
        <v>0</v>
      </c>
      <c r="U76" s="28">
        <v>1</v>
      </c>
      <c r="V76" s="28">
        <v>0</v>
      </c>
      <c r="W76" s="28">
        <v>9</v>
      </c>
      <c r="X76" s="28">
        <v>1</v>
      </c>
      <c r="Y76" s="28">
        <v>5</v>
      </c>
      <c r="Z76" s="28">
        <v>2</v>
      </c>
      <c r="AA76" s="28">
        <v>0</v>
      </c>
      <c r="AB76" s="28">
        <v>0</v>
      </c>
      <c r="AC76" s="28">
        <v>0</v>
      </c>
      <c r="AD76" s="28">
        <v>2</v>
      </c>
      <c r="AE76" s="28">
        <v>1</v>
      </c>
      <c r="AF76" s="28">
        <v>0</v>
      </c>
      <c r="AG76" s="28">
        <v>3</v>
      </c>
      <c r="AH76" s="28">
        <v>2</v>
      </c>
      <c r="AI76" s="28">
        <v>5</v>
      </c>
      <c r="AJ76" s="28">
        <v>2</v>
      </c>
      <c r="AK76" s="28">
        <v>9</v>
      </c>
    </row>
    <row r="77" spans="1:37" ht="12" customHeight="1">
      <c r="A77" s="32" t="s">
        <v>296</v>
      </c>
      <c r="B77" s="32" t="s">
        <v>83</v>
      </c>
      <c r="C77" s="32" t="s">
        <v>68</v>
      </c>
      <c r="D77" s="36">
        <v>1000000</v>
      </c>
      <c r="E77" s="28">
        <f t="shared" si="2"/>
        <v>26</v>
      </c>
      <c r="F77" s="28">
        <v>0</v>
      </c>
      <c r="G77" s="28">
        <v>1</v>
      </c>
      <c r="H77" s="28">
        <v>2</v>
      </c>
      <c r="I77" s="28">
        <v>0</v>
      </c>
      <c r="J77" s="28">
        <v>-1</v>
      </c>
      <c r="K77" s="28">
        <v>7</v>
      </c>
      <c r="L77" s="28">
        <v>0</v>
      </c>
      <c r="M77" s="28">
        <v>0</v>
      </c>
      <c r="N77" s="28">
        <v>0</v>
      </c>
      <c r="O77" s="28">
        <v>0</v>
      </c>
      <c r="P77" s="28">
        <v>1</v>
      </c>
      <c r="Q77" s="28">
        <v>0</v>
      </c>
      <c r="R77" s="28">
        <v>3</v>
      </c>
      <c r="S77" s="28">
        <v>-1</v>
      </c>
      <c r="T77" s="28">
        <v>0</v>
      </c>
      <c r="U77" s="28">
        <v>1</v>
      </c>
      <c r="V77" s="28">
        <v>0</v>
      </c>
      <c r="W77" s="28">
        <v>7</v>
      </c>
      <c r="X77" s="28">
        <v>0</v>
      </c>
      <c r="Y77" s="28">
        <v>0</v>
      </c>
      <c r="Z77" s="28">
        <v>3</v>
      </c>
      <c r="AA77" s="28">
        <v>0</v>
      </c>
      <c r="AB77" s="28">
        <v>-5</v>
      </c>
      <c r="AC77" s="28">
        <v>0</v>
      </c>
      <c r="AD77" s="28">
        <v>0</v>
      </c>
      <c r="AE77" s="28">
        <v>0</v>
      </c>
      <c r="AF77" s="28">
        <v>0</v>
      </c>
      <c r="AG77" s="28">
        <v>3</v>
      </c>
      <c r="AH77" s="28">
        <v>0</v>
      </c>
      <c r="AI77" s="28">
        <v>1</v>
      </c>
      <c r="AJ77" s="28">
        <v>3</v>
      </c>
      <c r="AK77" s="28">
        <v>1</v>
      </c>
    </row>
    <row r="78" spans="1:37" ht="12" customHeight="1">
      <c r="A78" s="32" t="s">
        <v>699</v>
      </c>
      <c r="B78" s="32" t="s">
        <v>83</v>
      </c>
      <c r="C78" s="32" t="s">
        <v>70</v>
      </c>
      <c r="D78" s="36">
        <v>100000</v>
      </c>
      <c r="E78" s="28">
        <f t="shared" si="2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ht="12" customHeight="1">
      <c r="A79" s="32" t="s">
        <v>297</v>
      </c>
      <c r="B79" s="32" t="s">
        <v>83</v>
      </c>
      <c r="C79" s="32" t="s">
        <v>70</v>
      </c>
      <c r="D79" s="36">
        <v>250000</v>
      </c>
      <c r="E79" s="28">
        <f t="shared" si="2"/>
        <v>2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1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1</v>
      </c>
    </row>
    <row r="80" spans="1:37" ht="12" customHeight="1">
      <c r="A80" s="32" t="s">
        <v>298</v>
      </c>
      <c r="B80" s="32" t="s">
        <v>83</v>
      </c>
      <c r="C80" s="32" t="s">
        <v>70</v>
      </c>
      <c r="D80" s="36">
        <v>750000</v>
      </c>
      <c r="E80" s="28">
        <f t="shared" si="2"/>
        <v>51</v>
      </c>
      <c r="F80" s="28">
        <v>5</v>
      </c>
      <c r="G80" s="28">
        <v>7</v>
      </c>
      <c r="H80" s="28">
        <v>2</v>
      </c>
      <c r="I80" s="28">
        <v>0</v>
      </c>
      <c r="J80" s="28">
        <v>0</v>
      </c>
      <c r="K80" s="28">
        <v>3</v>
      </c>
      <c r="L80" s="28">
        <v>0</v>
      </c>
      <c r="M80" s="28">
        <v>14</v>
      </c>
      <c r="N80" s="28">
        <v>0</v>
      </c>
      <c r="O80" s="28">
        <v>0</v>
      </c>
      <c r="P80" s="28">
        <v>1</v>
      </c>
      <c r="Q80" s="28">
        <v>0</v>
      </c>
      <c r="R80" s="28">
        <v>5</v>
      </c>
      <c r="S80" s="28">
        <v>0</v>
      </c>
      <c r="T80" s="28">
        <v>1</v>
      </c>
      <c r="U80" s="28">
        <v>0</v>
      </c>
      <c r="V80" s="28">
        <v>0</v>
      </c>
      <c r="W80" s="28">
        <v>5</v>
      </c>
      <c r="X80" s="28">
        <v>1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1</v>
      </c>
      <c r="AF80" s="28">
        <v>0</v>
      </c>
      <c r="AG80" s="28">
        <v>6</v>
      </c>
      <c r="AH80" s="28">
        <v>0</v>
      </c>
      <c r="AI80" s="28">
        <v>0</v>
      </c>
      <c r="AJ80" s="28">
        <v>0</v>
      </c>
      <c r="AK80" s="28">
        <v>0</v>
      </c>
    </row>
    <row r="81" spans="1:37" ht="12" customHeight="1">
      <c r="A81" s="32" t="s">
        <v>299</v>
      </c>
      <c r="B81" s="32" t="s">
        <v>83</v>
      </c>
      <c r="C81" s="32" t="s">
        <v>70</v>
      </c>
      <c r="D81" s="36">
        <v>1000000</v>
      </c>
      <c r="E81" s="28">
        <f t="shared" si="2"/>
        <v>23</v>
      </c>
      <c r="F81" s="28">
        <v>6</v>
      </c>
      <c r="G81" s="28">
        <v>1</v>
      </c>
      <c r="H81" s="28">
        <v>3</v>
      </c>
      <c r="I81" s="28">
        <v>0</v>
      </c>
      <c r="J81" s="28">
        <v>0</v>
      </c>
      <c r="K81" s="28">
        <v>5</v>
      </c>
      <c r="L81" s="28">
        <v>0</v>
      </c>
      <c r="M81" s="28">
        <v>3</v>
      </c>
      <c r="N81" s="28">
        <v>0</v>
      </c>
      <c r="O81" s="28">
        <v>0</v>
      </c>
      <c r="P81" s="28">
        <v>1</v>
      </c>
      <c r="Q81" s="28">
        <v>0</v>
      </c>
      <c r="R81" s="28">
        <v>0</v>
      </c>
      <c r="S81" s="28">
        <v>0</v>
      </c>
      <c r="T81" s="28">
        <v>-1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3</v>
      </c>
      <c r="AA81" s="28">
        <v>0</v>
      </c>
      <c r="AB81" s="28">
        <v>-1</v>
      </c>
      <c r="AC81" s="28">
        <v>0</v>
      </c>
      <c r="AD81" s="28">
        <v>0</v>
      </c>
      <c r="AE81" s="28">
        <v>1</v>
      </c>
      <c r="AF81" s="28">
        <v>0</v>
      </c>
      <c r="AG81" s="28">
        <v>0</v>
      </c>
      <c r="AH81" s="28">
        <v>0</v>
      </c>
      <c r="AI81" s="28">
        <v>1</v>
      </c>
      <c r="AJ81" s="28">
        <v>0</v>
      </c>
      <c r="AK81" s="28">
        <v>1</v>
      </c>
    </row>
    <row r="82" spans="1:37" ht="12" customHeight="1">
      <c r="A82" s="32" t="s">
        <v>300</v>
      </c>
      <c r="B82" s="32" t="s">
        <v>83</v>
      </c>
      <c r="C82" s="32" t="s">
        <v>70</v>
      </c>
      <c r="D82" s="36">
        <v>1250000</v>
      </c>
      <c r="E82" s="28">
        <f t="shared" si="2"/>
        <v>43</v>
      </c>
      <c r="F82" s="28">
        <v>3</v>
      </c>
      <c r="G82" s="28">
        <v>3</v>
      </c>
      <c r="H82" s="28">
        <v>6</v>
      </c>
      <c r="I82" s="28">
        <v>0</v>
      </c>
      <c r="J82" s="28">
        <v>-1</v>
      </c>
      <c r="K82" s="28">
        <v>6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3</v>
      </c>
      <c r="S82" s="28">
        <v>0</v>
      </c>
      <c r="T82" s="28">
        <v>0</v>
      </c>
      <c r="U82" s="28">
        <v>0</v>
      </c>
      <c r="V82" s="28">
        <v>0</v>
      </c>
      <c r="W82" s="28">
        <v>7</v>
      </c>
      <c r="X82" s="28">
        <v>1</v>
      </c>
      <c r="Y82" s="28">
        <v>3</v>
      </c>
      <c r="Z82" s="28">
        <v>3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1</v>
      </c>
      <c r="AJ82" s="28">
        <v>2</v>
      </c>
      <c r="AK82" s="28">
        <v>3</v>
      </c>
    </row>
    <row r="83" spans="1:37" ht="12" customHeight="1">
      <c r="A83" s="32" t="s">
        <v>301</v>
      </c>
      <c r="B83" s="32" t="s">
        <v>83</v>
      </c>
      <c r="C83" s="32" t="s">
        <v>70</v>
      </c>
      <c r="D83" s="36">
        <v>1250000</v>
      </c>
      <c r="E83" s="28">
        <f t="shared" si="2"/>
        <v>60</v>
      </c>
      <c r="F83" s="28">
        <v>3</v>
      </c>
      <c r="G83" s="28">
        <v>3</v>
      </c>
      <c r="H83" s="28">
        <v>3</v>
      </c>
      <c r="I83" s="28">
        <v>-1</v>
      </c>
      <c r="J83" s="28">
        <v>-1</v>
      </c>
      <c r="K83" s="28">
        <v>3</v>
      </c>
      <c r="L83" s="28">
        <v>0</v>
      </c>
      <c r="M83" s="28">
        <v>7</v>
      </c>
      <c r="N83" s="28">
        <v>0</v>
      </c>
      <c r="O83" s="28">
        <v>-5</v>
      </c>
      <c r="P83" s="28">
        <v>0</v>
      </c>
      <c r="Q83" s="28">
        <v>0</v>
      </c>
      <c r="R83" s="28">
        <v>8</v>
      </c>
      <c r="S83" s="28">
        <v>5</v>
      </c>
      <c r="T83" s="28">
        <v>0</v>
      </c>
      <c r="U83" s="28">
        <v>0</v>
      </c>
      <c r="V83" s="28">
        <v>0</v>
      </c>
      <c r="W83" s="28">
        <v>9</v>
      </c>
      <c r="X83" s="28">
        <v>1</v>
      </c>
      <c r="Y83" s="28">
        <v>9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5</v>
      </c>
      <c r="AH83" s="28">
        <v>0</v>
      </c>
      <c r="AI83" s="28">
        <v>3</v>
      </c>
      <c r="AJ83" s="28">
        <v>5</v>
      </c>
      <c r="AK83" s="28">
        <v>3</v>
      </c>
    </row>
    <row r="84" spans="1:37" ht="12" customHeight="1">
      <c r="A84" s="32" t="s">
        <v>302</v>
      </c>
      <c r="B84" s="32" t="s">
        <v>83</v>
      </c>
      <c r="C84" s="32" t="s">
        <v>70</v>
      </c>
      <c r="D84" s="36">
        <v>1000000</v>
      </c>
      <c r="E84" s="28">
        <f t="shared" si="2"/>
        <v>24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>
        <v>0</v>
      </c>
      <c r="X84" s="28">
        <v>0</v>
      </c>
      <c r="Y84" s="28">
        <v>3</v>
      </c>
      <c r="Z84" s="28">
        <v>8</v>
      </c>
      <c r="AA84" s="28">
        <v>0</v>
      </c>
      <c r="AB84" s="28">
        <v>0</v>
      </c>
      <c r="AC84" s="28">
        <v>0</v>
      </c>
      <c r="AD84" s="28">
        <v>6</v>
      </c>
      <c r="AE84" s="28">
        <v>1</v>
      </c>
      <c r="AF84" s="28">
        <v>0</v>
      </c>
      <c r="AG84" s="28">
        <v>6</v>
      </c>
      <c r="AH84" s="28">
        <v>0</v>
      </c>
      <c r="AI84" s="28">
        <v>0</v>
      </c>
      <c r="AJ84" s="28">
        <v>0</v>
      </c>
      <c r="AK84" s="28">
        <v>0</v>
      </c>
    </row>
    <row r="85" spans="1:37" ht="12" customHeight="1">
      <c r="A85" s="32" t="s">
        <v>303</v>
      </c>
      <c r="B85" s="32" t="s">
        <v>89</v>
      </c>
      <c r="C85" s="32" t="s">
        <v>60</v>
      </c>
      <c r="D85" s="36">
        <v>200000</v>
      </c>
      <c r="E85" s="28">
        <f t="shared" si="2"/>
        <v>13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1</v>
      </c>
      <c r="O85" s="28">
        <v>0</v>
      </c>
      <c r="P85" s="28">
        <v>1</v>
      </c>
      <c r="Q85" s="28">
        <v>0</v>
      </c>
      <c r="R85" s="28">
        <v>0</v>
      </c>
      <c r="S85" s="28">
        <v>3</v>
      </c>
      <c r="T85" s="28">
        <v>5</v>
      </c>
      <c r="U85" s="28">
        <v>3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</row>
    <row r="86" spans="1:37" ht="12" customHeight="1">
      <c r="A86" s="32" t="s">
        <v>304</v>
      </c>
      <c r="B86" s="32" t="s">
        <v>89</v>
      </c>
      <c r="C86" s="32" t="s">
        <v>60</v>
      </c>
      <c r="D86" s="36">
        <v>200000</v>
      </c>
      <c r="E86" s="28">
        <f t="shared" si="2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ht="12" customHeight="1">
      <c r="A87" s="32" t="s">
        <v>305</v>
      </c>
      <c r="B87" s="32" t="s">
        <v>89</v>
      </c>
      <c r="C87" s="32" t="s">
        <v>60</v>
      </c>
      <c r="D87" s="36">
        <v>1500000</v>
      </c>
      <c r="E87" s="28">
        <f t="shared" si="2"/>
        <v>40</v>
      </c>
      <c r="F87" s="28">
        <v>4</v>
      </c>
      <c r="G87" s="28">
        <v>5</v>
      </c>
      <c r="H87" s="28">
        <v>1</v>
      </c>
      <c r="I87" s="28">
        <v>3</v>
      </c>
      <c r="J87" s="28">
        <v>0</v>
      </c>
      <c r="K87" s="28">
        <v>4</v>
      </c>
      <c r="L87" s="28">
        <v>1</v>
      </c>
      <c r="M87" s="28">
        <v>4</v>
      </c>
      <c r="N87" s="28">
        <v>1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6</v>
      </c>
      <c r="Y87" s="28">
        <v>0</v>
      </c>
      <c r="Z87" s="28">
        <v>1</v>
      </c>
      <c r="AA87" s="28">
        <v>1</v>
      </c>
      <c r="AB87" s="28">
        <v>6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3</v>
      </c>
      <c r="AI87" s="28">
        <v>0</v>
      </c>
      <c r="AJ87" s="28">
        <v>0</v>
      </c>
      <c r="AK87" s="28">
        <v>0</v>
      </c>
    </row>
    <row r="88" spans="1:37" ht="12" customHeight="1">
      <c r="A88" s="32" t="s">
        <v>700</v>
      </c>
      <c r="B88" s="32" t="s">
        <v>89</v>
      </c>
      <c r="C88" s="32" t="s">
        <v>69</v>
      </c>
      <c r="D88" s="36">
        <v>125000</v>
      </c>
      <c r="E88" s="28">
        <f t="shared" si="2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ht="12" customHeight="1">
      <c r="A89" s="32" t="s">
        <v>306</v>
      </c>
      <c r="B89" s="32" t="s">
        <v>89</v>
      </c>
      <c r="C89" s="32" t="s">
        <v>69</v>
      </c>
      <c r="D89" s="36">
        <v>500000</v>
      </c>
      <c r="E89" s="28">
        <f t="shared" si="2"/>
        <v>24</v>
      </c>
      <c r="F89" s="28">
        <v>0</v>
      </c>
      <c r="G89" s="28">
        <v>4</v>
      </c>
      <c r="H89" s="28">
        <v>0</v>
      </c>
      <c r="I89" s="28">
        <v>0</v>
      </c>
      <c r="J89" s="28">
        <v>0</v>
      </c>
      <c r="K89" s="28">
        <v>0</v>
      </c>
      <c r="L89" s="28">
        <v>1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3</v>
      </c>
      <c r="T89" s="28">
        <v>3</v>
      </c>
      <c r="U89" s="28">
        <v>3</v>
      </c>
      <c r="V89" s="28">
        <v>-1</v>
      </c>
      <c r="W89" s="28">
        <v>0</v>
      </c>
      <c r="X89" s="28">
        <v>3</v>
      </c>
      <c r="Y89" s="28">
        <v>0</v>
      </c>
      <c r="Z89" s="28">
        <v>1</v>
      </c>
      <c r="AA89" s="28">
        <v>0</v>
      </c>
      <c r="AB89" s="28">
        <v>4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3</v>
      </c>
      <c r="AI89" s="28">
        <v>0</v>
      </c>
      <c r="AJ89" s="28">
        <v>0</v>
      </c>
      <c r="AK89" s="28">
        <v>0</v>
      </c>
    </row>
    <row r="90" spans="1:37" ht="12" customHeight="1">
      <c r="A90" s="32" t="s">
        <v>307</v>
      </c>
      <c r="B90" s="32" t="s">
        <v>89</v>
      </c>
      <c r="C90" s="32" t="s">
        <v>69</v>
      </c>
      <c r="D90" s="36">
        <v>750000</v>
      </c>
      <c r="E90" s="28">
        <f t="shared" si="2"/>
        <v>35</v>
      </c>
      <c r="F90" s="28">
        <v>2</v>
      </c>
      <c r="G90" s="28">
        <v>6</v>
      </c>
      <c r="H90" s="28">
        <v>1</v>
      </c>
      <c r="I90" s="28">
        <v>3</v>
      </c>
      <c r="J90" s="28">
        <v>0</v>
      </c>
      <c r="K90" s="28">
        <v>2</v>
      </c>
      <c r="L90" s="28">
        <v>1</v>
      </c>
      <c r="M90" s="28">
        <v>1</v>
      </c>
      <c r="N90" s="28">
        <v>1</v>
      </c>
      <c r="O90" s="28">
        <v>-1</v>
      </c>
      <c r="P90" s="28">
        <v>1</v>
      </c>
      <c r="Q90" s="28">
        <v>0</v>
      </c>
      <c r="R90" s="28">
        <v>0</v>
      </c>
      <c r="S90" s="28">
        <v>2</v>
      </c>
      <c r="T90" s="28">
        <v>3</v>
      </c>
      <c r="U90" s="28">
        <v>3</v>
      </c>
      <c r="V90" s="28">
        <v>0</v>
      </c>
      <c r="W90" s="28">
        <v>0</v>
      </c>
      <c r="X90" s="28">
        <v>4</v>
      </c>
      <c r="Y90" s="28">
        <v>-1</v>
      </c>
      <c r="Z90" s="28">
        <v>0</v>
      </c>
      <c r="AA90" s="28">
        <v>1</v>
      </c>
      <c r="AB90" s="28">
        <v>4</v>
      </c>
      <c r="AC90" s="28">
        <v>0</v>
      </c>
      <c r="AD90" s="28">
        <v>0</v>
      </c>
      <c r="AE90" s="28">
        <v>0</v>
      </c>
      <c r="AF90" s="28">
        <v>0</v>
      </c>
      <c r="AG90" s="28">
        <v>-1</v>
      </c>
      <c r="AH90" s="28">
        <v>3</v>
      </c>
      <c r="AI90" s="28">
        <v>0</v>
      </c>
      <c r="AJ90" s="28">
        <v>0</v>
      </c>
      <c r="AK90" s="28">
        <v>0</v>
      </c>
    </row>
    <row r="91" spans="1:37" ht="12" customHeight="1">
      <c r="A91" s="32" t="s">
        <v>308</v>
      </c>
      <c r="B91" s="32" t="s">
        <v>89</v>
      </c>
      <c r="C91" s="32" t="s">
        <v>69</v>
      </c>
      <c r="D91" s="36">
        <v>750000</v>
      </c>
      <c r="E91" s="28">
        <f t="shared" si="2"/>
        <v>35</v>
      </c>
      <c r="F91" s="28">
        <v>2</v>
      </c>
      <c r="G91" s="28">
        <v>4</v>
      </c>
      <c r="H91" s="28">
        <v>3</v>
      </c>
      <c r="I91" s="28">
        <v>3</v>
      </c>
      <c r="J91" s="28">
        <v>-1</v>
      </c>
      <c r="K91" s="28">
        <v>2</v>
      </c>
      <c r="L91" s="28">
        <v>0</v>
      </c>
      <c r="M91" s="28">
        <v>2</v>
      </c>
      <c r="N91" s="28">
        <v>0</v>
      </c>
      <c r="O91" s="28">
        <v>0</v>
      </c>
      <c r="P91" s="28">
        <v>6</v>
      </c>
      <c r="Q91" s="28">
        <v>0</v>
      </c>
      <c r="R91" s="28">
        <v>4</v>
      </c>
      <c r="S91" s="28">
        <v>3</v>
      </c>
      <c r="T91" s="28">
        <v>3</v>
      </c>
      <c r="U91" s="28">
        <v>3</v>
      </c>
      <c r="V91" s="28">
        <v>-1</v>
      </c>
      <c r="W91" s="28">
        <v>0</v>
      </c>
      <c r="X91" s="28">
        <v>4</v>
      </c>
      <c r="Y91" s="28">
        <v>0</v>
      </c>
      <c r="Z91" s="28">
        <v>0</v>
      </c>
      <c r="AA91" s="28">
        <v>1</v>
      </c>
      <c r="AB91" s="28">
        <v>-1</v>
      </c>
      <c r="AC91" s="28">
        <v>0</v>
      </c>
      <c r="AD91" s="28">
        <v>0</v>
      </c>
      <c r="AE91" s="28">
        <v>0</v>
      </c>
      <c r="AF91" s="28">
        <v>0</v>
      </c>
      <c r="AG91" s="28">
        <v>-2</v>
      </c>
      <c r="AH91" s="28">
        <v>0</v>
      </c>
      <c r="AI91" s="28">
        <v>0</v>
      </c>
      <c r="AJ91" s="28">
        <v>0</v>
      </c>
      <c r="AK91" s="28">
        <v>0</v>
      </c>
    </row>
    <row r="92" spans="1:37" ht="12" customHeight="1">
      <c r="A92" s="32" t="s">
        <v>309</v>
      </c>
      <c r="B92" s="32" t="s">
        <v>89</v>
      </c>
      <c r="C92" s="32" t="s">
        <v>69</v>
      </c>
      <c r="D92" s="36">
        <v>1000000</v>
      </c>
      <c r="E92" s="28">
        <f t="shared" si="2"/>
        <v>54</v>
      </c>
      <c r="F92" s="28">
        <v>2</v>
      </c>
      <c r="G92" s="28">
        <v>9</v>
      </c>
      <c r="H92" s="28">
        <v>1</v>
      </c>
      <c r="I92" s="28">
        <v>3</v>
      </c>
      <c r="J92" s="28">
        <v>0</v>
      </c>
      <c r="K92" s="28">
        <v>2</v>
      </c>
      <c r="L92" s="28">
        <v>1</v>
      </c>
      <c r="M92" s="28">
        <v>2</v>
      </c>
      <c r="N92" s="28">
        <v>1</v>
      </c>
      <c r="O92" s="28">
        <v>0</v>
      </c>
      <c r="P92" s="28">
        <v>8</v>
      </c>
      <c r="Q92" s="28">
        <v>0</v>
      </c>
      <c r="R92" s="28">
        <v>0</v>
      </c>
      <c r="S92" s="28">
        <v>2</v>
      </c>
      <c r="T92" s="28">
        <v>3</v>
      </c>
      <c r="U92" s="28">
        <v>3</v>
      </c>
      <c r="V92" s="28">
        <v>0</v>
      </c>
      <c r="W92" s="28">
        <v>0</v>
      </c>
      <c r="X92" s="28">
        <v>4</v>
      </c>
      <c r="Y92" s="28">
        <v>0</v>
      </c>
      <c r="Z92" s="28">
        <v>3</v>
      </c>
      <c r="AA92" s="28">
        <v>0</v>
      </c>
      <c r="AB92" s="28">
        <v>4</v>
      </c>
      <c r="AC92" s="28">
        <v>5</v>
      </c>
      <c r="AD92" s="28">
        <v>0</v>
      </c>
      <c r="AE92" s="28">
        <v>0</v>
      </c>
      <c r="AF92" s="28">
        <v>0</v>
      </c>
      <c r="AG92" s="28">
        <v>0</v>
      </c>
      <c r="AH92" s="28">
        <v>2</v>
      </c>
      <c r="AI92" s="28">
        <v>-1</v>
      </c>
      <c r="AJ92" s="28">
        <v>0</v>
      </c>
      <c r="AK92" s="28">
        <v>0</v>
      </c>
    </row>
    <row r="93" spans="1:37" ht="12" customHeight="1">
      <c r="A93" s="32" t="s">
        <v>310</v>
      </c>
      <c r="B93" s="32" t="s">
        <v>89</v>
      </c>
      <c r="C93" s="32" t="s">
        <v>69</v>
      </c>
      <c r="D93" s="36">
        <v>750000</v>
      </c>
      <c r="E93" s="28">
        <f t="shared" si="2"/>
        <v>8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>
        <v>0</v>
      </c>
      <c r="X93" s="28">
        <v>4</v>
      </c>
      <c r="Y93" s="28">
        <v>0</v>
      </c>
      <c r="Z93" s="28">
        <v>0</v>
      </c>
      <c r="AA93" s="28">
        <v>0</v>
      </c>
      <c r="AB93" s="28">
        <v>4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ht="12" customHeight="1">
      <c r="A94" s="32" t="s">
        <v>311</v>
      </c>
      <c r="B94" s="32" t="s">
        <v>89</v>
      </c>
      <c r="C94" s="32" t="s">
        <v>68</v>
      </c>
      <c r="D94" s="36">
        <v>125000</v>
      </c>
      <c r="E94" s="28">
        <f t="shared" si="2"/>
        <v>16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3</v>
      </c>
      <c r="Q94" s="28">
        <v>0</v>
      </c>
      <c r="R94" s="28">
        <v>0</v>
      </c>
      <c r="S94" s="28">
        <v>3</v>
      </c>
      <c r="T94" s="28">
        <v>3</v>
      </c>
      <c r="U94" s="28">
        <v>0</v>
      </c>
      <c r="V94" s="28">
        <v>0</v>
      </c>
      <c r="W94" s="28">
        <v>0</v>
      </c>
      <c r="X94" s="28">
        <v>3</v>
      </c>
      <c r="Y94" s="28">
        <v>0</v>
      </c>
      <c r="Z94" s="28">
        <v>0</v>
      </c>
      <c r="AA94" s="28">
        <v>1</v>
      </c>
      <c r="AB94" s="28">
        <v>3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ht="12" customHeight="1">
      <c r="A95" s="32" t="s">
        <v>312</v>
      </c>
      <c r="B95" s="32" t="s">
        <v>89</v>
      </c>
      <c r="C95" s="32" t="s">
        <v>68</v>
      </c>
      <c r="D95" s="36">
        <v>125000</v>
      </c>
      <c r="E95" s="28">
        <f t="shared" si="2"/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ht="12" customHeight="1">
      <c r="A96" s="32" t="s">
        <v>313</v>
      </c>
      <c r="B96" s="32" t="s">
        <v>89</v>
      </c>
      <c r="C96" s="32" t="s">
        <v>68</v>
      </c>
      <c r="D96" s="36">
        <v>750000</v>
      </c>
      <c r="E96" s="28">
        <f t="shared" si="2"/>
        <v>40</v>
      </c>
      <c r="F96" s="28">
        <v>1</v>
      </c>
      <c r="G96" s="28">
        <v>3</v>
      </c>
      <c r="H96" s="28">
        <v>1</v>
      </c>
      <c r="I96" s="28">
        <v>3</v>
      </c>
      <c r="J96" s="28">
        <v>0</v>
      </c>
      <c r="K96" s="28">
        <v>1</v>
      </c>
      <c r="L96" s="28">
        <v>3</v>
      </c>
      <c r="M96" s="28">
        <v>1</v>
      </c>
      <c r="N96" s="28">
        <v>1</v>
      </c>
      <c r="O96" s="28">
        <v>0</v>
      </c>
      <c r="P96" s="28">
        <v>1</v>
      </c>
      <c r="Q96" s="28">
        <v>0</v>
      </c>
      <c r="R96" s="28">
        <v>0</v>
      </c>
      <c r="S96" s="28">
        <v>3</v>
      </c>
      <c r="T96" s="28">
        <v>3</v>
      </c>
      <c r="U96" s="28">
        <v>9</v>
      </c>
      <c r="V96" s="28">
        <v>-1</v>
      </c>
      <c r="W96" s="28">
        <v>0</v>
      </c>
      <c r="X96" s="28">
        <v>3</v>
      </c>
      <c r="Y96" s="28">
        <v>0</v>
      </c>
      <c r="Z96" s="28">
        <v>1</v>
      </c>
      <c r="AA96" s="28">
        <v>1</v>
      </c>
      <c r="AB96" s="28">
        <v>3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3</v>
      </c>
      <c r="AI96" s="28">
        <v>0</v>
      </c>
      <c r="AJ96" s="28">
        <v>0</v>
      </c>
      <c r="AK96" s="28">
        <v>0</v>
      </c>
    </row>
    <row r="97" spans="1:37" ht="12" customHeight="1">
      <c r="A97" s="32" t="s">
        <v>314</v>
      </c>
      <c r="B97" s="32" t="s">
        <v>89</v>
      </c>
      <c r="C97" s="32" t="s">
        <v>68</v>
      </c>
      <c r="D97" s="36">
        <v>750000</v>
      </c>
      <c r="E97" s="28">
        <f t="shared" si="2"/>
        <v>25</v>
      </c>
      <c r="F97" s="28">
        <v>1</v>
      </c>
      <c r="G97" s="28">
        <v>2</v>
      </c>
      <c r="H97" s="28">
        <v>1</v>
      </c>
      <c r="I97" s="28">
        <v>0</v>
      </c>
      <c r="J97" s="28">
        <v>0</v>
      </c>
      <c r="K97" s="28">
        <v>1</v>
      </c>
      <c r="L97" s="28">
        <v>0</v>
      </c>
      <c r="M97" s="28">
        <v>1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3</v>
      </c>
      <c r="T97" s="28">
        <v>3</v>
      </c>
      <c r="U97" s="28">
        <v>7</v>
      </c>
      <c r="V97" s="28">
        <v>0</v>
      </c>
      <c r="W97" s="28">
        <v>0</v>
      </c>
      <c r="X97" s="28">
        <v>3</v>
      </c>
      <c r="Y97" s="28">
        <v>0</v>
      </c>
      <c r="Z97" s="28">
        <v>1</v>
      </c>
      <c r="AA97" s="28">
        <v>0</v>
      </c>
      <c r="AB97" s="28">
        <v>0</v>
      </c>
      <c r="AC97" s="28">
        <v>-1</v>
      </c>
      <c r="AD97" s="28">
        <v>0</v>
      </c>
      <c r="AE97" s="28">
        <v>0</v>
      </c>
      <c r="AF97" s="28">
        <v>0</v>
      </c>
      <c r="AG97" s="28">
        <v>0</v>
      </c>
      <c r="AH97" s="28">
        <v>3</v>
      </c>
      <c r="AI97" s="28">
        <v>0</v>
      </c>
      <c r="AJ97" s="28">
        <v>0</v>
      </c>
      <c r="AK97" s="28">
        <v>0</v>
      </c>
    </row>
    <row r="98" spans="1:37" ht="12" customHeight="1">
      <c r="A98" s="32" t="s">
        <v>315</v>
      </c>
      <c r="B98" s="32" t="s">
        <v>89</v>
      </c>
      <c r="C98" s="32" t="s">
        <v>68</v>
      </c>
      <c r="D98" s="36">
        <v>750000</v>
      </c>
      <c r="E98" s="28">
        <f aca="true" t="shared" si="3" ref="E98:E129">SUM(F98:AK98)</f>
        <v>30</v>
      </c>
      <c r="F98" s="28">
        <v>0</v>
      </c>
      <c r="G98" s="28">
        <v>7</v>
      </c>
      <c r="H98" s="28">
        <v>1</v>
      </c>
      <c r="I98" s="28">
        <v>3</v>
      </c>
      <c r="J98" s="28">
        <v>0</v>
      </c>
      <c r="K98" s="28">
        <v>1</v>
      </c>
      <c r="L98" s="28">
        <v>1</v>
      </c>
      <c r="M98" s="28">
        <v>1</v>
      </c>
      <c r="N98" s="28">
        <v>1</v>
      </c>
      <c r="O98" s="28">
        <v>0</v>
      </c>
      <c r="P98" s="28">
        <v>0</v>
      </c>
      <c r="Q98" s="28">
        <v>4</v>
      </c>
      <c r="R98" s="28">
        <v>-1</v>
      </c>
      <c r="S98" s="28">
        <v>0</v>
      </c>
      <c r="T98" s="28">
        <v>3</v>
      </c>
      <c r="U98" s="28">
        <v>3</v>
      </c>
      <c r="V98" s="28">
        <v>0</v>
      </c>
      <c r="W98" s="28">
        <v>0</v>
      </c>
      <c r="X98" s="28">
        <v>3</v>
      </c>
      <c r="Y98" s="28">
        <v>-5</v>
      </c>
      <c r="Z98" s="28">
        <v>1</v>
      </c>
      <c r="AA98" s="28">
        <v>1</v>
      </c>
      <c r="AB98" s="28">
        <v>3</v>
      </c>
      <c r="AC98" s="28">
        <v>2</v>
      </c>
      <c r="AD98" s="28">
        <v>0</v>
      </c>
      <c r="AE98" s="28">
        <v>0</v>
      </c>
      <c r="AF98" s="28">
        <v>0</v>
      </c>
      <c r="AG98" s="28">
        <v>-1</v>
      </c>
      <c r="AH98" s="28">
        <v>3</v>
      </c>
      <c r="AI98" s="28">
        <v>-1</v>
      </c>
      <c r="AJ98" s="28">
        <v>0</v>
      </c>
      <c r="AK98" s="28">
        <v>0</v>
      </c>
    </row>
    <row r="99" spans="1:37" ht="12" customHeight="1">
      <c r="A99" s="32" t="s">
        <v>316</v>
      </c>
      <c r="B99" s="32" t="s">
        <v>89</v>
      </c>
      <c r="C99" s="32" t="s">
        <v>68</v>
      </c>
      <c r="D99" s="36">
        <v>150000</v>
      </c>
      <c r="E99" s="28">
        <f t="shared" si="3"/>
        <v>6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>
        <v>0</v>
      </c>
      <c r="X99" s="28">
        <v>0</v>
      </c>
      <c r="Y99" s="28">
        <v>0</v>
      </c>
      <c r="Z99" s="28">
        <v>1</v>
      </c>
      <c r="AA99" s="28">
        <v>0</v>
      </c>
      <c r="AB99" s="28">
        <v>3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2</v>
      </c>
      <c r="AI99" s="28">
        <v>0</v>
      </c>
      <c r="AJ99" s="28">
        <v>0</v>
      </c>
      <c r="AK99" s="28">
        <v>0</v>
      </c>
    </row>
    <row r="100" spans="1:37" ht="12" customHeight="1">
      <c r="A100" s="32" t="s">
        <v>317</v>
      </c>
      <c r="B100" s="32" t="s">
        <v>89</v>
      </c>
      <c r="C100" s="32" t="s">
        <v>68</v>
      </c>
      <c r="D100" s="36">
        <v>100000</v>
      </c>
      <c r="E100" s="28">
        <f t="shared" si="3"/>
        <v>3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3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ht="12" customHeight="1">
      <c r="A101" s="32" t="s">
        <v>318</v>
      </c>
      <c r="B101" s="32" t="s">
        <v>89</v>
      </c>
      <c r="C101" s="32" t="s">
        <v>70</v>
      </c>
      <c r="D101" s="36">
        <v>100000</v>
      </c>
      <c r="E101" s="28">
        <f t="shared" si="3"/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ht="12" customHeight="1">
      <c r="A102" s="32" t="s">
        <v>319</v>
      </c>
      <c r="B102" s="32" t="s">
        <v>89</v>
      </c>
      <c r="C102" s="32" t="s">
        <v>70</v>
      </c>
      <c r="D102" s="36">
        <v>100000</v>
      </c>
      <c r="E102" s="28">
        <f t="shared" si="3"/>
        <v>1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1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ht="12" customHeight="1">
      <c r="A103" s="32" t="s">
        <v>320</v>
      </c>
      <c r="B103" s="32" t="s">
        <v>89</v>
      </c>
      <c r="C103" s="32" t="s">
        <v>70</v>
      </c>
      <c r="D103" s="36">
        <v>100000</v>
      </c>
      <c r="E103" s="28">
        <f t="shared" si="3"/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1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-1</v>
      </c>
      <c r="AH103" s="28">
        <v>0</v>
      </c>
      <c r="AI103" s="28">
        <v>0</v>
      </c>
      <c r="AJ103" s="28">
        <v>0</v>
      </c>
      <c r="AK103" s="28">
        <v>0</v>
      </c>
    </row>
    <row r="104" spans="1:37" ht="12" customHeight="1">
      <c r="A104" s="32" t="s">
        <v>321</v>
      </c>
      <c r="B104" s="32" t="s">
        <v>89</v>
      </c>
      <c r="C104" s="32" t="s">
        <v>70</v>
      </c>
      <c r="D104" s="36">
        <v>250000</v>
      </c>
      <c r="E104" s="28">
        <f t="shared" si="3"/>
        <v>23</v>
      </c>
      <c r="F104" s="28">
        <v>1</v>
      </c>
      <c r="G104" s="28">
        <v>6</v>
      </c>
      <c r="H104" s="28">
        <v>1</v>
      </c>
      <c r="I104" s="28">
        <v>6</v>
      </c>
      <c r="J104" s="28">
        <v>0</v>
      </c>
      <c r="K104" s="28">
        <v>1</v>
      </c>
      <c r="L104" s="28">
        <v>0</v>
      </c>
      <c r="M104" s="28">
        <v>0</v>
      </c>
      <c r="N104" s="28">
        <v>1</v>
      </c>
      <c r="O104" s="28">
        <v>-1</v>
      </c>
      <c r="P104" s="28">
        <v>0</v>
      </c>
      <c r="Q104" s="28">
        <v>-1</v>
      </c>
      <c r="R104" s="28">
        <v>0</v>
      </c>
      <c r="S104" s="28">
        <v>3</v>
      </c>
      <c r="T104" s="28">
        <v>3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3</v>
      </c>
      <c r="AI104" s="28">
        <v>0</v>
      </c>
      <c r="AJ104" s="28">
        <v>0</v>
      </c>
      <c r="AK104" s="28">
        <v>0</v>
      </c>
    </row>
    <row r="105" spans="1:37" ht="12" customHeight="1">
      <c r="A105" s="32" t="s">
        <v>322</v>
      </c>
      <c r="B105" s="32" t="s">
        <v>89</v>
      </c>
      <c r="C105" s="32" t="s">
        <v>70</v>
      </c>
      <c r="D105" s="36">
        <v>250000</v>
      </c>
      <c r="E105" s="28">
        <f t="shared" si="3"/>
        <v>22</v>
      </c>
      <c r="F105" s="28">
        <v>1</v>
      </c>
      <c r="G105" s="28">
        <v>3</v>
      </c>
      <c r="H105" s="28">
        <v>1</v>
      </c>
      <c r="I105" s="28">
        <v>3</v>
      </c>
      <c r="J105" s="28">
        <v>0</v>
      </c>
      <c r="K105" s="28">
        <v>1</v>
      </c>
      <c r="L105" s="28">
        <v>0</v>
      </c>
      <c r="M105" s="28">
        <v>0</v>
      </c>
      <c r="N105" s="28">
        <v>1</v>
      </c>
      <c r="O105" s="28">
        <v>0</v>
      </c>
      <c r="P105" s="28">
        <v>1</v>
      </c>
      <c r="Q105" s="28">
        <v>0</v>
      </c>
      <c r="R105" s="28">
        <v>0</v>
      </c>
      <c r="S105" s="28">
        <v>3</v>
      </c>
      <c r="T105" s="28">
        <v>3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5</v>
      </c>
      <c r="AI105" s="28">
        <v>0</v>
      </c>
      <c r="AJ105" s="28">
        <v>0</v>
      </c>
      <c r="AK105" s="28">
        <v>0</v>
      </c>
    </row>
    <row r="106" spans="1:37" ht="12" customHeight="1">
      <c r="A106" s="32" t="s">
        <v>323</v>
      </c>
      <c r="B106" s="32" t="s">
        <v>89</v>
      </c>
      <c r="C106" s="32" t="s">
        <v>70</v>
      </c>
      <c r="D106" s="36">
        <v>500000</v>
      </c>
      <c r="E106" s="28">
        <f t="shared" si="3"/>
        <v>66</v>
      </c>
      <c r="F106" s="28">
        <v>1</v>
      </c>
      <c r="G106" s="28">
        <v>6</v>
      </c>
      <c r="H106" s="28">
        <v>1</v>
      </c>
      <c r="I106" s="28">
        <v>8</v>
      </c>
      <c r="J106" s="28">
        <v>3</v>
      </c>
      <c r="K106" s="28">
        <v>1</v>
      </c>
      <c r="L106" s="28">
        <v>1</v>
      </c>
      <c r="M106" s="28">
        <v>1</v>
      </c>
      <c r="N106" s="28">
        <v>1</v>
      </c>
      <c r="O106" s="28">
        <v>0</v>
      </c>
      <c r="P106" s="28">
        <v>1</v>
      </c>
      <c r="Q106" s="28">
        <v>0</v>
      </c>
      <c r="R106" s="28">
        <v>0</v>
      </c>
      <c r="S106" s="28">
        <v>7</v>
      </c>
      <c r="T106" s="28">
        <v>7</v>
      </c>
      <c r="U106" s="28">
        <v>9</v>
      </c>
      <c r="V106" s="28">
        <v>-1</v>
      </c>
      <c r="W106" s="28">
        <v>0</v>
      </c>
      <c r="X106" s="28">
        <v>6</v>
      </c>
      <c r="Y106" s="28">
        <v>0</v>
      </c>
      <c r="Z106" s="28">
        <v>1</v>
      </c>
      <c r="AA106" s="28">
        <v>2</v>
      </c>
      <c r="AB106" s="28">
        <v>3</v>
      </c>
      <c r="AC106" s="28">
        <v>0</v>
      </c>
      <c r="AD106" s="28">
        <v>-1</v>
      </c>
      <c r="AE106" s="28">
        <v>0</v>
      </c>
      <c r="AF106" s="28">
        <v>0</v>
      </c>
      <c r="AG106" s="28">
        <v>1</v>
      </c>
      <c r="AH106" s="28">
        <v>5</v>
      </c>
      <c r="AI106" s="28">
        <v>3</v>
      </c>
      <c r="AJ106" s="28">
        <v>0</v>
      </c>
      <c r="AK106" s="28">
        <v>0</v>
      </c>
    </row>
    <row r="107" spans="1:37" ht="12" customHeight="1">
      <c r="A107" s="32" t="s">
        <v>324</v>
      </c>
      <c r="B107" s="32" t="s">
        <v>89</v>
      </c>
      <c r="C107" s="32" t="s">
        <v>70</v>
      </c>
      <c r="D107" s="36">
        <v>750000</v>
      </c>
      <c r="E107" s="28">
        <f t="shared" si="3"/>
        <v>51</v>
      </c>
      <c r="F107" s="28">
        <v>1</v>
      </c>
      <c r="G107" s="28">
        <v>3</v>
      </c>
      <c r="H107" s="28">
        <v>4</v>
      </c>
      <c r="I107" s="28">
        <v>5</v>
      </c>
      <c r="J107" s="28">
        <v>0</v>
      </c>
      <c r="K107" s="28">
        <v>1</v>
      </c>
      <c r="L107" s="28">
        <v>-4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3</v>
      </c>
      <c r="S107" s="28">
        <v>5</v>
      </c>
      <c r="T107" s="28">
        <v>6</v>
      </c>
      <c r="U107" s="28">
        <v>3</v>
      </c>
      <c r="V107" s="28">
        <v>0</v>
      </c>
      <c r="W107" s="28">
        <v>0</v>
      </c>
      <c r="X107" s="28">
        <v>3</v>
      </c>
      <c r="Y107" s="28">
        <v>0</v>
      </c>
      <c r="Z107" s="28">
        <v>1</v>
      </c>
      <c r="AA107" s="28">
        <v>4</v>
      </c>
      <c r="AB107" s="28">
        <v>3</v>
      </c>
      <c r="AC107" s="28">
        <v>0</v>
      </c>
      <c r="AD107" s="28">
        <v>0</v>
      </c>
      <c r="AE107" s="28">
        <v>3</v>
      </c>
      <c r="AF107" s="28">
        <v>0</v>
      </c>
      <c r="AG107" s="28">
        <v>0</v>
      </c>
      <c r="AH107" s="28">
        <v>9</v>
      </c>
      <c r="AI107" s="28">
        <v>2</v>
      </c>
      <c r="AJ107" s="28">
        <v>0</v>
      </c>
      <c r="AK107" s="28">
        <v>-1</v>
      </c>
    </row>
    <row r="108" spans="1:37" ht="12" customHeight="1">
      <c r="A108" s="32" t="s">
        <v>94</v>
      </c>
      <c r="B108" s="32" t="s">
        <v>89</v>
      </c>
      <c r="C108" s="32" t="s">
        <v>70</v>
      </c>
      <c r="D108" s="36">
        <v>750000</v>
      </c>
      <c r="E108" s="28">
        <f t="shared" si="3"/>
        <v>59</v>
      </c>
      <c r="F108" s="28">
        <v>1</v>
      </c>
      <c r="G108" s="28">
        <v>11</v>
      </c>
      <c r="H108" s="28">
        <v>1</v>
      </c>
      <c r="I108" s="28">
        <v>3</v>
      </c>
      <c r="J108" s="28">
        <v>2</v>
      </c>
      <c r="K108" s="28">
        <v>0</v>
      </c>
      <c r="L108" s="28">
        <v>4</v>
      </c>
      <c r="M108" s="28">
        <v>1</v>
      </c>
      <c r="N108" s="28">
        <v>1</v>
      </c>
      <c r="O108" s="28">
        <v>0</v>
      </c>
      <c r="P108" s="28">
        <v>4</v>
      </c>
      <c r="Q108" s="28">
        <v>0</v>
      </c>
      <c r="R108" s="28">
        <v>2</v>
      </c>
      <c r="S108" s="28">
        <v>5</v>
      </c>
      <c r="T108" s="28">
        <v>3</v>
      </c>
      <c r="U108" s="28">
        <v>8</v>
      </c>
      <c r="V108" s="28">
        <v>0</v>
      </c>
      <c r="W108" s="28">
        <v>-1</v>
      </c>
      <c r="X108" s="28">
        <v>5</v>
      </c>
      <c r="Y108" s="28">
        <v>0</v>
      </c>
      <c r="Z108" s="28">
        <v>-1</v>
      </c>
      <c r="AA108" s="28">
        <v>3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8</v>
      </c>
      <c r="AI108" s="28">
        <v>0</v>
      </c>
      <c r="AJ108" s="28">
        <v>0</v>
      </c>
      <c r="AK108" s="28">
        <v>-1</v>
      </c>
    </row>
    <row r="109" spans="1:37" ht="12" customHeight="1">
      <c r="A109" s="32" t="s">
        <v>325</v>
      </c>
      <c r="B109" s="32" t="s">
        <v>89</v>
      </c>
      <c r="C109" s="32" t="s">
        <v>70</v>
      </c>
      <c r="D109" s="36">
        <v>100000</v>
      </c>
      <c r="E109" s="28">
        <f t="shared" si="3"/>
        <v>3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>
        <v>0</v>
      </c>
      <c r="X109" s="28">
        <v>0</v>
      </c>
      <c r="Y109" s="28">
        <v>0</v>
      </c>
      <c r="Z109" s="28">
        <v>0</v>
      </c>
      <c r="AA109" s="28">
        <v>1</v>
      </c>
      <c r="AB109" s="28">
        <v>2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ht="12" customHeight="1">
      <c r="A110" s="32" t="s">
        <v>326</v>
      </c>
      <c r="B110" s="32" t="s">
        <v>55</v>
      </c>
      <c r="C110" s="32" t="s">
        <v>60</v>
      </c>
      <c r="D110" s="36">
        <v>150000</v>
      </c>
      <c r="E110" s="28">
        <f t="shared" si="3"/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ht="12" customHeight="1">
      <c r="A111" s="32" t="s">
        <v>327</v>
      </c>
      <c r="B111" s="32" t="s">
        <v>55</v>
      </c>
      <c r="C111" s="32" t="s">
        <v>60</v>
      </c>
      <c r="D111" s="36">
        <v>750000</v>
      </c>
      <c r="E111" s="28">
        <f t="shared" si="3"/>
        <v>64</v>
      </c>
      <c r="F111" s="28">
        <v>1</v>
      </c>
      <c r="G111" s="28">
        <v>6</v>
      </c>
      <c r="H111" s="28">
        <v>0</v>
      </c>
      <c r="I111" s="28">
        <v>6</v>
      </c>
      <c r="J111" s="28">
        <v>0</v>
      </c>
      <c r="K111" s="28">
        <v>0</v>
      </c>
      <c r="L111" s="28">
        <v>0</v>
      </c>
      <c r="M111" s="28">
        <v>0</v>
      </c>
      <c r="N111" s="28">
        <v>1</v>
      </c>
      <c r="O111" s="28">
        <v>6</v>
      </c>
      <c r="P111" s="28">
        <v>0</v>
      </c>
      <c r="Q111" s="28">
        <v>3</v>
      </c>
      <c r="R111" s="28">
        <v>0</v>
      </c>
      <c r="S111" s="28">
        <v>3</v>
      </c>
      <c r="T111" s="28">
        <v>4</v>
      </c>
      <c r="U111" s="28">
        <v>1</v>
      </c>
      <c r="V111" s="28">
        <v>0</v>
      </c>
      <c r="W111" s="28">
        <v>0</v>
      </c>
      <c r="X111" s="28">
        <v>6</v>
      </c>
      <c r="Y111" s="28">
        <v>0</v>
      </c>
      <c r="Z111" s="28">
        <v>0</v>
      </c>
      <c r="AA111" s="28">
        <v>3</v>
      </c>
      <c r="AB111" s="28">
        <v>1</v>
      </c>
      <c r="AC111" s="28">
        <v>6</v>
      </c>
      <c r="AD111" s="28">
        <v>6</v>
      </c>
      <c r="AE111" s="28">
        <v>0</v>
      </c>
      <c r="AF111" s="28">
        <v>0</v>
      </c>
      <c r="AG111" s="28">
        <v>1</v>
      </c>
      <c r="AH111" s="28">
        <v>0</v>
      </c>
      <c r="AI111" s="28">
        <v>0</v>
      </c>
      <c r="AJ111" s="28">
        <v>6</v>
      </c>
      <c r="AK111" s="28">
        <v>4</v>
      </c>
    </row>
    <row r="112" spans="1:37" ht="12" customHeight="1">
      <c r="A112" s="32" t="s">
        <v>328</v>
      </c>
      <c r="B112" s="32" t="s">
        <v>55</v>
      </c>
      <c r="C112" s="32" t="s">
        <v>69</v>
      </c>
      <c r="D112" s="36">
        <v>250000</v>
      </c>
      <c r="E112" s="28">
        <f t="shared" si="3"/>
        <v>6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3</v>
      </c>
      <c r="T112" s="28">
        <v>2</v>
      </c>
      <c r="U112" s="28">
        <v>1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ht="12" customHeight="1">
      <c r="A113" s="32" t="s">
        <v>329</v>
      </c>
      <c r="B113" s="32" t="s">
        <v>55</v>
      </c>
      <c r="C113" s="32" t="s">
        <v>69</v>
      </c>
      <c r="D113" s="36">
        <v>750000</v>
      </c>
      <c r="E113" s="28">
        <f t="shared" si="3"/>
        <v>32</v>
      </c>
      <c r="F113" s="28">
        <v>3</v>
      </c>
      <c r="G113" s="28">
        <v>5</v>
      </c>
      <c r="H113" s="28">
        <v>2</v>
      </c>
      <c r="I113" s="28">
        <v>4</v>
      </c>
      <c r="J113" s="28">
        <v>0</v>
      </c>
      <c r="K113" s="28">
        <v>0</v>
      </c>
      <c r="L113" s="28">
        <v>0</v>
      </c>
      <c r="M113" s="28">
        <v>0</v>
      </c>
      <c r="N113" s="28">
        <v>1</v>
      </c>
      <c r="O113" s="28">
        <v>9</v>
      </c>
      <c r="P113" s="28">
        <v>0</v>
      </c>
      <c r="Q113" s="28">
        <v>3</v>
      </c>
      <c r="R113" s="28">
        <v>-1</v>
      </c>
      <c r="S113" s="28">
        <v>3</v>
      </c>
      <c r="T113" s="28">
        <v>2</v>
      </c>
      <c r="U113" s="28">
        <v>1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ht="12" customHeight="1">
      <c r="A114" s="32" t="s">
        <v>330</v>
      </c>
      <c r="B114" s="32" t="s">
        <v>55</v>
      </c>
      <c r="C114" s="32" t="s">
        <v>69</v>
      </c>
      <c r="D114" s="36">
        <v>750000</v>
      </c>
      <c r="E114" s="28">
        <f t="shared" si="3"/>
        <v>21</v>
      </c>
      <c r="F114" s="28">
        <v>1</v>
      </c>
      <c r="G114" s="28">
        <v>4</v>
      </c>
      <c r="H114" s="28">
        <v>0</v>
      </c>
      <c r="I114" s="28">
        <v>5</v>
      </c>
      <c r="J114" s="28">
        <v>0</v>
      </c>
      <c r="K114" s="28">
        <v>0</v>
      </c>
      <c r="L114" s="28">
        <v>0</v>
      </c>
      <c r="M114" s="28">
        <v>0</v>
      </c>
      <c r="N114" s="28">
        <v>1</v>
      </c>
      <c r="O114" s="28">
        <v>0</v>
      </c>
      <c r="P114" s="28">
        <v>0</v>
      </c>
      <c r="Q114" s="28">
        <v>0</v>
      </c>
      <c r="R114" s="28">
        <v>0</v>
      </c>
      <c r="S114" s="28">
        <v>3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3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4</v>
      </c>
      <c r="AK114" s="28">
        <v>0</v>
      </c>
    </row>
    <row r="115" spans="1:37" ht="12" customHeight="1">
      <c r="A115" s="32" t="s">
        <v>331</v>
      </c>
      <c r="B115" s="32" t="s">
        <v>55</v>
      </c>
      <c r="C115" s="32" t="s">
        <v>69</v>
      </c>
      <c r="D115" s="36">
        <v>750000</v>
      </c>
      <c r="E115" s="28">
        <f t="shared" si="3"/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ht="12" customHeight="1">
      <c r="A116" s="32" t="s">
        <v>332</v>
      </c>
      <c r="B116" s="32" t="s">
        <v>55</v>
      </c>
      <c r="C116" s="32" t="s">
        <v>69</v>
      </c>
      <c r="D116" s="36">
        <v>1000000</v>
      </c>
      <c r="E116" s="28">
        <f t="shared" si="3"/>
        <v>19</v>
      </c>
      <c r="F116" s="28">
        <v>1</v>
      </c>
      <c r="G116" s="28">
        <v>4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1</v>
      </c>
      <c r="V116" s="28">
        <v>0</v>
      </c>
      <c r="W116" s="28">
        <v>1</v>
      </c>
      <c r="X116" s="28">
        <v>-1</v>
      </c>
      <c r="Y116" s="28">
        <v>0</v>
      </c>
      <c r="Z116" s="28">
        <v>0</v>
      </c>
      <c r="AA116" s="28">
        <v>3</v>
      </c>
      <c r="AB116" s="28">
        <v>1</v>
      </c>
      <c r="AC116" s="28">
        <v>4</v>
      </c>
      <c r="AD116" s="28">
        <v>5</v>
      </c>
      <c r="AE116" s="28">
        <v>0</v>
      </c>
      <c r="AF116" s="28">
        <v>0</v>
      </c>
      <c r="AG116" s="28">
        <v>2</v>
      </c>
      <c r="AH116" s="28">
        <v>-1</v>
      </c>
      <c r="AI116" s="28">
        <v>0</v>
      </c>
      <c r="AJ116" s="28">
        <v>-1</v>
      </c>
      <c r="AK116" s="28">
        <v>0</v>
      </c>
    </row>
    <row r="117" spans="1:37" ht="12" customHeight="1">
      <c r="A117" s="32" t="s">
        <v>333</v>
      </c>
      <c r="B117" s="32" t="s">
        <v>55</v>
      </c>
      <c r="C117" s="32" t="s">
        <v>69</v>
      </c>
      <c r="D117" s="36">
        <v>1500000</v>
      </c>
      <c r="E117" s="28">
        <f t="shared" si="3"/>
        <v>53</v>
      </c>
      <c r="F117" s="28">
        <v>5</v>
      </c>
      <c r="G117" s="28">
        <v>4</v>
      </c>
      <c r="H117" s="28">
        <v>-1</v>
      </c>
      <c r="I117" s="28">
        <v>5</v>
      </c>
      <c r="J117" s="28">
        <v>0</v>
      </c>
      <c r="K117" s="28">
        <v>5</v>
      </c>
      <c r="L117" s="28">
        <v>0</v>
      </c>
      <c r="M117" s="28">
        <v>-1</v>
      </c>
      <c r="N117" s="28">
        <v>0</v>
      </c>
      <c r="O117" s="28">
        <v>0</v>
      </c>
      <c r="P117" s="28">
        <v>5</v>
      </c>
      <c r="Q117" s="28">
        <v>3</v>
      </c>
      <c r="R117" s="28">
        <v>-1</v>
      </c>
      <c r="S117" s="28">
        <v>3</v>
      </c>
      <c r="T117" s="28">
        <v>2</v>
      </c>
      <c r="U117" s="28">
        <v>3</v>
      </c>
      <c r="V117" s="28">
        <v>-1</v>
      </c>
      <c r="W117" s="28">
        <v>0</v>
      </c>
      <c r="X117" s="28">
        <v>6</v>
      </c>
      <c r="Y117" s="28">
        <v>0</v>
      </c>
      <c r="Z117" s="28">
        <v>0</v>
      </c>
      <c r="AA117" s="28">
        <v>5</v>
      </c>
      <c r="AB117" s="28">
        <v>1</v>
      </c>
      <c r="AC117" s="28">
        <v>3</v>
      </c>
      <c r="AD117" s="28">
        <v>0</v>
      </c>
      <c r="AE117" s="28">
        <v>0</v>
      </c>
      <c r="AF117" s="28">
        <v>0</v>
      </c>
      <c r="AG117" s="28">
        <v>1</v>
      </c>
      <c r="AH117" s="28">
        <v>0</v>
      </c>
      <c r="AI117" s="28">
        <v>0</v>
      </c>
      <c r="AJ117" s="28">
        <v>4</v>
      </c>
      <c r="AK117" s="28">
        <v>2</v>
      </c>
    </row>
    <row r="118" spans="1:37" ht="12" customHeight="1">
      <c r="A118" s="32" t="s">
        <v>334</v>
      </c>
      <c r="B118" s="32" t="s">
        <v>55</v>
      </c>
      <c r="C118" s="32" t="s">
        <v>69</v>
      </c>
      <c r="D118" s="36">
        <v>1500000</v>
      </c>
      <c r="E118" s="28">
        <f t="shared" si="3"/>
        <v>47</v>
      </c>
      <c r="F118" s="28">
        <v>1</v>
      </c>
      <c r="G118" s="28">
        <v>9</v>
      </c>
      <c r="H118" s="28">
        <v>0</v>
      </c>
      <c r="I118" s="28">
        <v>6</v>
      </c>
      <c r="J118" s="28">
        <v>0</v>
      </c>
      <c r="K118" s="28">
        <v>0</v>
      </c>
      <c r="L118" s="28">
        <v>0</v>
      </c>
      <c r="M118" s="28">
        <v>0</v>
      </c>
      <c r="N118" s="28">
        <v>3</v>
      </c>
      <c r="O118" s="28">
        <v>4</v>
      </c>
      <c r="P118" s="28">
        <v>-1</v>
      </c>
      <c r="Q118" s="28">
        <v>2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4</v>
      </c>
      <c r="Y118" s="28">
        <v>0</v>
      </c>
      <c r="Z118" s="28">
        <v>0</v>
      </c>
      <c r="AA118" s="28">
        <v>3</v>
      </c>
      <c r="AB118" s="28">
        <v>1</v>
      </c>
      <c r="AC118" s="28">
        <v>4</v>
      </c>
      <c r="AD118" s="28">
        <v>4</v>
      </c>
      <c r="AE118" s="28">
        <v>0</v>
      </c>
      <c r="AF118" s="28">
        <v>0</v>
      </c>
      <c r="AG118" s="28">
        <v>1</v>
      </c>
      <c r="AH118" s="28">
        <v>0</v>
      </c>
      <c r="AI118" s="28">
        <v>0</v>
      </c>
      <c r="AJ118" s="28">
        <v>4</v>
      </c>
      <c r="AK118" s="28">
        <v>2</v>
      </c>
    </row>
    <row r="119" spans="1:37" ht="12" customHeight="1">
      <c r="A119" s="32" t="s">
        <v>335</v>
      </c>
      <c r="B119" s="32" t="s">
        <v>55</v>
      </c>
      <c r="C119" s="32" t="s">
        <v>69</v>
      </c>
      <c r="D119" s="36">
        <v>750000</v>
      </c>
      <c r="E119" s="28">
        <f t="shared" si="3"/>
        <v>23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>
        <v>0</v>
      </c>
      <c r="X119" s="28">
        <v>4</v>
      </c>
      <c r="Y119" s="28">
        <v>0</v>
      </c>
      <c r="Z119" s="28">
        <v>0</v>
      </c>
      <c r="AA119" s="28">
        <v>3</v>
      </c>
      <c r="AB119" s="28">
        <v>1</v>
      </c>
      <c r="AC119" s="28">
        <v>4</v>
      </c>
      <c r="AD119" s="28">
        <v>4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5</v>
      </c>
      <c r="AK119" s="28">
        <v>2</v>
      </c>
    </row>
    <row r="120" spans="1:37" ht="12" customHeight="1">
      <c r="A120" s="32" t="s">
        <v>336</v>
      </c>
      <c r="B120" s="32" t="s">
        <v>55</v>
      </c>
      <c r="C120" s="32" t="s">
        <v>68</v>
      </c>
      <c r="D120" s="36">
        <v>250000</v>
      </c>
      <c r="E120" s="28">
        <f t="shared" si="3"/>
        <v>4</v>
      </c>
      <c r="F120" s="28">
        <v>1</v>
      </c>
      <c r="G120" s="28">
        <v>3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ht="12" customHeight="1">
      <c r="A121" s="32" t="s">
        <v>337</v>
      </c>
      <c r="B121" s="32" t="s">
        <v>55</v>
      </c>
      <c r="C121" s="32" t="s">
        <v>68</v>
      </c>
      <c r="D121" s="36">
        <v>250000</v>
      </c>
      <c r="E121" s="28">
        <f t="shared" si="3"/>
        <v>37</v>
      </c>
      <c r="F121" s="28">
        <v>0</v>
      </c>
      <c r="G121" s="28">
        <v>3</v>
      </c>
      <c r="H121" s="28">
        <v>0</v>
      </c>
      <c r="I121" s="28">
        <v>3</v>
      </c>
      <c r="J121" s="28">
        <v>-1</v>
      </c>
      <c r="K121" s="28">
        <v>0</v>
      </c>
      <c r="L121" s="28">
        <v>0</v>
      </c>
      <c r="M121" s="28">
        <v>0</v>
      </c>
      <c r="N121" s="28">
        <v>0</v>
      </c>
      <c r="O121" s="28">
        <v>3</v>
      </c>
      <c r="P121" s="28">
        <v>0</v>
      </c>
      <c r="Q121" s="28">
        <v>0</v>
      </c>
      <c r="R121" s="28">
        <v>0</v>
      </c>
      <c r="S121" s="28">
        <v>3</v>
      </c>
      <c r="T121" s="28">
        <v>1</v>
      </c>
      <c r="U121" s="28">
        <v>5</v>
      </c>
      <c r="V121" s="28">
        <v>0</v>
      </c>
      <c r="W121" s="28">
        <v>0</v>
      </c>
      <c r="X121" s="28">
        <v>3</v>
      </c>
      <c r="Y121" s="28">
        <v>-1</v>
      </c>
      <c r="Z121" s="28">
        <v>0</v>
      </c>
      <c r="AA121" s="28">
        <v>3</v>
      </c>
      <c r="AB121" s="28">
        <v>1</v>
      </c>
      <c r="AC121" s="28">
        <v>7</v>
      </c>
      <c r="AD121" s="28">
        <v>3</v>
      </c>
      <c r="AE121" s="28">
        <v>-1</v>
      </c>
      <c r="AF121" s="28">
        <v>0</v>
      </c>
      <c r="AG121" s="28">
        <v>1</v>
      </c>
      <c r="AH121" s="28">
        <v>0</v>
      </c>
      <c r="AI121" s="28">
        <v>0</v>
      </c>
      <c r="AJ121" s="28">
        <v>3</v>
      </c>
      <c r="AK121" s="28">
        <v>1</v>
      </c>
    </row>
    <row r="122" spans="1:37" ht="12" customHeight="1">
      <c r="A122" s="32" t="s">
        <v>338</v>
      </c>
      <c r="B122" s="32" t="s">
        <v>55</v>
      </c>
      <c r="C122" s="32" t="s">
        <v>68</v>
      </c>
      <c r="D122" s="36">
        <v>750000</v>
      </c>
      <c r="E122" s="28">
        <f t="shared" si="3"/>
        <v>34</v>
      </c>
      <c r="F122" s="28">
        <v>1</v>
      </c>
      <c r="G122" s="28">
        <v>3</v>
      </c>
      <c r="H122" s="28">
        <v>0</v>
      </c>
      <c r="I122" s="28">
        <v>3</v>
      </c>
      <c r="J122" s="28">
        <v>0</v>
      </c>
      <c r="K122" s="28">
        <v>0</v>
      </c>
      <c r="L122" s="28">
        <v>0</v>
      </c>
      <c r="M122" s="28">
        <v>0</v>
      </c>
      <c r="N122" s="28">
        <v>1</v>
      </c>
      <c r="O122" s="28">
        <v>3</v>
      </c>
      <c r="P122" s="28">
        <v>0</v>
      </c>
      <c r="Q122" s="28">
        <v>2</v>
      </c>
      <c r="R122" s="28">
        <v>-4</v>
      </c>
      <c r="S122" s="28">
        <v>7</v>
      </c>
      <c r="T122" s="28">
        <v>1</v>
      </c>
      <c r="U122" s="28">
        <v>1</v>
      </c>
      <c r="V122" s="28">
        <v>0</v>
      </c>
      <c r="W122" s="28">
        <v>0</v>
      </c>
      <c r="X122" s="28">
        <v>3</v>
      </c>
      <c r="Y122" s="28">
        <v>0</v>
      </c>
      <c r="Z122" s="28">
        <v>0</v>
      </c>
      <c r="AA122" s="28">
        <v>3</v>
      </c>
      <c r="AB122" s="28">
        <v>1</v>
      </c>
      <c r="AC122" s="28">
        <v>3</v>
      </c>
      <c r="AD122" s="28">
        <v>3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3</v>
      </c>
      <c r="AK122" s="28">
        <v>0</v>
      </c>
    </row>
    <row r="123" spans="1:37" ht="12" customHeight="1">
      <c r="A123" s="32" t="s">
        <v>339</v>
      </c>
      <c r="B123" s="32" t="s">
        <v>55</v>
      </c>
      <c r="C123" s="32" t="s">
        <v>68</v>
      </c>
      <c r="D123" s="36">
        <v>750000</v>
      </c>
      <c r="E123" s="28">
        <f t="shared" si="3"/>
        <v>40</v>
      </c>
      <c r="F123" s="28">
        <v>1</v>
      </c>
      <c r="G123" s="28">
        <v>3</v>
      </c>
      <c r="H123" s="28">
        <v>0</v>
      </c>
      <c r="I123" s="28">
        <v>3</v>
      </c>
      <c r="J123" s="28">
        <v>0</v>
      </c>
      <c r="K123" s="28">
        <v>0</v>
      </c>
      <c r="L123" s="28">
        <v>0</v>
      </c>
      <c r="M123" s="28">
        <v>0</v>
      </c>
      <c r="N123" s="28">
        <v>-1</v>
      </c>
      <c r="O123" s="28">
        <v>3</v>
      </c>
      <c r="P123" s="28">
        <v>0</v>
      </c>
      <c r="Q123" s="28">
        <v>3</v>
      </c>
      <c r="R123" s="28">
        <v>0</v>
      </c>
      <c r="S123" s="28">
        <v>5</v>
      </c>
      <c r="T123" s="28">
        <v>1</v>
      </c>
      <c r="U123" s="28">
        <v>1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3</v>
      </c>
      <c r="AB123" s="28">
        <v>1</v>
      </c>
      <c r="AC123" s="28">
        <v>3</v>
      </c>
      <c r="AD123" s="28">
        <v>3</v>
      </c>
      <c r="AE123" s="28">
        <v>0</v>
      </c>
      <c r="AF123" s="28">
        <v>0</v>
      </c>
      <c r="AG123" s="28">
        <v>7</v>
      </c>
      <c r="AH123" s="28">
        <v>0</v>
      </c>
      <c r="AI123" s="28">
        <v>0</v>
      </c>
      <c r="AJ123" s="28">
        <v>3</v>
      </c>
      <c r="AK123" s="28">
        <v>1</v>
      </c>
    </row>
    <row r="124" spans="1:37" ht="12" customHeight="1">
      <c r="A124" s="32" t="s">
        <v>340</v>
      </c>
      <c r="B124" s="32" t="s">
        <v>55</v>
      </c>
      <c r="C124" s="32" t="s">
        <v>68</v>
      </c>
      <c r="D124" s="36">
        <v>750000</v>
      </c>
      <c r="E124" s="28">
        <f t="shared" si="3"/>
        <v>9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3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3</v>
      </c>
      <c r="Y124" s="28">
        <v>0</v>
      </c>
      <c r="Z124" s="28">
        <v>0</v>
      </c>
      <c r="AA124" s="28">
        <v>3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ht="12" customHeight="1">
      <c r="A125" s="32" t="s">
        <v>100</v>
      </c>
      <c r="B125" s="32" t="s">
        <v>55</v>
      </c>
      <c r="C125" s="32" t="s">
        <v>68</v>
      </c>
      <c r="D125" s="36">
        <v>1000000</v>
      </c>
      <c r="E125" s="28">
        <f t="shared" si="3"/>
        <v>35</v>
      </c>
      <c r="F125" s="28">
        <v>0</v>
      </c>
      <c r="G125" s="28">
        <v>0</v>
      </c>
      <c r="H125" s="28">
        <v>0</v>
      </c>
      <c r="I125" s="28">
        <v>3</v>
      </c>
      <c r="J125" s="28">
        <v>0</v>
      </c>
      <c r="K125" s="28">
        <v>0</v>
      </c>
      <c r="L125" s="28">
        <v>0</v>
      </c>
      <c r="M125" s="28">
        <v>0</v>
      </c>
      <c r="N125" s="28">
        <v>1</v>
      </c>
      <c r="O125" s="28">
        <v>3</v>
      </c>
      <c r="P125" s="28">
        <v>0</v>
      </c>
      <c r="Q125" s="28">
        <v>9</v>
      </c>
      <c r="R125" s="28">
        <v>0</v>
      </c>
      <c r="S125" s="28">
        <v>3</v>
      </c>
      <c r="T125" s="28">
        <v>1</v>
      </c>
      <c r="U125" s="28">
        <v>1</v>
      </c>
      <c r="V125" s="28">
        <v>0</v>
      </c>
      <c r="W125" s="28">
        <v>0</v>
      </c>
      <c r="X125" s="28">
        <v>7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3</v>
      </c>
      <c r="AE125" s="28">
        <v>0</v>
      </c>
      <c r="AF125" s="28">
        <v>0</v>
      </c>
      <c r="AG125" s="28">
        <v>1</v>
      </c>
      <c r="AH125" s="28">
        <v>0</v>
      </c>
      <c r="AI125" s="28">
        <v>0</v>
      </c>
      <c r="AJ125" s="28">
        <v>3</v>
      </c>
      <c r="AK125" s="28">
        <v>0</v>
      </c>
    </row>
    <row r="126" spans="1:37" ht="12" customHeight="1">
      <c r="A126" s="32" t="s">
        <v>232</v>
      </c>
      <c r="B126" s="32" t="s">
        <v>55</v>
      </c>
      <c r="C126" s="32" t="s">
        <v>68</v>
      </c>
      <c r="D126" s="36">
        <v>750000</v>
      </c>
      <c r="E126" s="28">
        <f t="shared" si="3"/>
        <v>26</v>
      </c>
      <c r="G126" s="28"/>
      <c r="H126" s="28"/>
      <c r="I126" s="28"/>
      <c r="J126" s="28"/>
      <c r="K126" s="28"/>
      <c r="L126" s="28"/>
      <c r="M126" s="28">
        <v>1</v>
      </c>
      <c r="N126" s="28">
        <v>0</v>
      </c>
      <c r="O126" s="28">
        <v>5</v>
      </c>
      <c r="P126" s="28">
        <v>2</v>
      </c>
      <c r="Q126" s="28">
        <v>5</v>
      </c>
      <c r="R126" s="28">
        <v>0</v>
      </c>
      <c r="S126" s="28">
        <v>3</v>
      </c>
      <c r="T126" s="28">
        <v>1</v>
      </c>
      <c r="U126" s="28">
        <v>1</v>
      </c>
      <c r="V126" s="28">
        <v>0</v>
      </c>
      <c r="W126" s="28">
        <v>0</v>
      </c>
      <c r="X126" s="28">
        <v>3</v>
      </c>
      <c r="Y126" s="28">
        <v>0</v>
      </c>
      <c r="Z126" s="28">
        <v>0</v>
      </c>
      <c r="AA126" s="28">
        <v>2</v>
      </c>
      <c r="AB126" s="28">
        <v>1</v>
      </c>
      <c r="AC126" s="28">
        <v>2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-1</v>
      </c>
      <c r="AK126" s="28">
        <v>1</v>
      </c>
    </row>
    <row r="127" spans="1:37" ht="12" customHeight="1">
      <c r="A127" s="32" t="s">
        <v>341</v>
      </c>
      <c r="B127" s="32" t="s">
        <v>55</v>
      </c>
      <c r="C127" s="32" t="s">
        <v>68</v>
      </c>
      <c r="D127" s="36">
        <v>100000</v>
      </c>
      <c r="E127" s="28">
        <f t="shared" si="3"/>
        <v>3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3</v>
      </c>
      <c r="AK127" s="28">
        <v>0</v>
      </c>
    </row>
    <row r="128" spans="1:37" ht="12" customHeight="1">
      <c r="A128" s="32" t="s">
        <v>342</v>
      </c>
      <c r="B128" s="32" t="s">
        <v>55</v>
      </c>
      <c r="C128" s="32" t="s">
        <v>68</v>
      </c>
      <c r="D128" s="36">
        <v>150000</v>
      </c>
      <c r="E128" s="28">
        <f t="shared" si="3"/>
        <v>0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ht="12" customHeight="1">
      <c r="A129" s="32" t="s">
        <v>343</v>
      </c>
      <c r="B129" s="32" t="s">
        <v>55</v>
      </c>
      <c r="C129" s="32" t="s">
        <v>70</v>
      </c>
      <c r="D129" s="36">
        <v>250000</v>
      </c>
      <c r="E129" s="28">
        <f t="shared" si="3"/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ht="12" customHeight="1">
      <c r="A130" s="32" t="s">
        <v>344</v>
      </c>
      <c r="B130" s="32" t="s">
        <v>55</v>
      </c>
      <c r="C130" s="32" t="s">
        <v>70</v>
      </c>
      <c r="D130" s="36">
        <v>250000</v>
      </c>
      <c r="E130" s="28">
        <f aca="true" t="shared" si="4" ref="E130:E161">SUM(F130:AK130)</f>
        <v>9</v>
      </c>
      <c r="F130" s="28">
        <v>1</v>
      </c>
      <c r="G130" s="28">
        <v>3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2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3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ht="12" customHeight="1">
      <c r="A131" s="32" t="s">
        <v>345</v>
      </c>
      <c r="B131" s="32" t="s">
        <v>55</v>
      </c>
      <c r="C131" s="32" t="s">
        <v>70</v>
      </c>
      <c r="D131" s="36">
        <v>500000</v>
      </c>
      <c r="E131" s="28">
        <f t="shared" si="4"/>
        <v>35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4</v>
      </c>
      <c r="O131" s="28">
        <v>2</v>
      </c>
      <c r="P131" s="28">
        <v>0</v>
      </c>
      <c r="Q131" s="28">
        <v>3</v>
      </c>
      <c r="R131" s="28">
        <v>0</v>
      </c>
      <c r="S131" s="28">
        <v>6</v>
      </c>
      <c r="T131" s="28">
        <v>0</v>
      </c>
      <c r="U131" s="28">
        <v>0</v>
      </c>
      <c r="V131" s="28">
        <v>0</v>
      </c>
      <c r="W131" s="28">
        <v>0</v>
      </c>
      <c r="X131" s="28">
        <v>4</v>
      </c>
      <c r="Y131" s="28">
        <v>-1</v>
      </c>
      <c r="Z131" s="28">
        <v>0</v>
      </c>
      <c r="AA131" s="28">
        <v>3</v>
      </c>
      <c r="AB131" s="28">
        <v>0</v>
      </c>
      <c r="AC131" s="28">
        <v>3</v>
      </c>
      <c r="AD131" s="28">
        <v>3</v>
      </c>
      <c r="AE131" s="28">
        <v>0</v>
      </c>
      <c r="AF131" s="28">
        <v>0</v>
      </c>
      <c r="AG131" s="28">
        <v>4</v>
      </c>
      <c r="AH131" s="28">
        <v>0</v>
      </c>
      <c r="AI131" s="28">
        <v>0</v>
      </c>
      <c r="AJ131" s="28">
        <v>3</v>
      </c>
      <c r="AK131" s="28">
        <v>1</v>
      </c>
    </row>
    <row r="132" spans="1:37" ht="12" customHeight="1">
      <c r="A132" s="32" t="s">
        <v>346</v>
      </c>
      <c r="B132" s="32" t="s">
        <v>55</v>
      </c>
      <c r="C132" s="32" t="s">
        <v>70</v>
      </c>
      <c r="D132" s="36">
        <v>750000</v>
      </c>
      <c r="E132" s="28">
        <f t="shared" si="4"/>
        <v>66</v>
      </c>
      <c r="F132" s="28">
        <v>0</v>
      </c>
      <c r="G132" s="28">
        <v>3</v>
      </c>
      <c r="H132" s="28">
        <v>3</v>
      </c>
      <c r="I132" s="28">
        <v>6</v>
      </c>
      <c r="J132" s="28">
        <v>0</v>
      </c>
      <c r="K132" s="28">
        <v>0</v>
      </c>
      <c r="L132" s="28">
        <v>0</v>
      </c>
      <c r="M132" s="28">
        <v>0</v>
      </c>
      <c r="N132" s="28">
        <v>1</v>
      </c>
      <c r="O132" s="28">
        <v>6</v>
      </c>
      <c r="P132" s="28">
        <v>0</v>
      </c>
      <c r="Q132" s="28">
        <v>7</v>
      </c>
      <c r="R132" s="28">
        <v>0</v>
      </c>
      <c r="S132" s="28">
        <v>3</v>
      </c>
      <c r="T132" s="28">
        <v>1</v>
      </c>
      <c r="U132" s="28">
        <v>3</v>
      </c>
      <c r="V132" s="28">
        <v>0</v>
      </c>
      <c r="W132" s="28">
        <v>3</v>
      </c>
      <c r="X132" s="28">
        <v>6</v>
      </c>
      <c r="Y132" s="28">
        <v>0</v>
      </c>
      <c r="Z132" s="28">
        <v>0</v>
      </c>
      <c r="AA132" s="28">
        <v>6</v>
      </c>
      <c r="AB132" s="28">
        <v>4</v>
      </c>
      <c r="AC132" s="28">
        <v>3</v>
      </c>
      <c r="AD132" s="28">
        <v>3</v>
      </c>
      <c r="AE132" s="28">
        <v>0</v>
      </c>
      <c r="AF132" s="28">
        <v>0</v>
      </c>
      <c r="AG132" s="28">
        <v>4</v>
      </c>
      <c r="AH132" s="28">
        <v>0</v>
      </c>
      <c r="AI132" s="28">
        <v>0</v>
      </c>
      <c r="AJ132" s="28">
        <v>3</v>
      </c>
      <c r="AK132" s="28">
        <v>1</v>
      </c>
    </row>
    <row r="133" spans="1:37" ht="12" customHeight="1">
      <c r="A133" s="32" t="s">
        <v>347</v>
      </c>
      <c r="B133" s="32" t="s">
        <v>55</v>
      </c>
      <c r="C133" s="32" t="s">
        <v>70</v>
      </c>
      <c r="D133" s="36">
        <v>1000000</v>
      </c>
      <c r="E133" s="28">
        <f t="shared" si="4"/>
        <v>30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5</v>
      </c>
      <c r="P133" s="28">
        <v>0</v>
      </c>
      <c r="Q133" s="28">
        <v>6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2</v>
      </c>
      <c r="Y133" s="28">
        <v>0</v>
      </c>
      <c r="Z133" s="28">
        <v>0</v>
      </c>
      <c r="AA133" s="28">
        <v>8</v>
      </c>
      <c r="AB133" s="28">
        <v>3</v>
      </c>
      <c r="AC133" s="28">
        <v>3</v>
      </c>
      <c r="AD133" s="28">
        <v>3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ht="12" customHeight="1">
      <c r="A134" s="32" t="s">
        <v>348</v>
      </c>
      <c r="B134" s="32" t="s">
        <v>55</v>
      </c>
      <c r="C134" s="32" t="s">
        <v>70</v>
      </c>
      <c r="D134" s="36">
        <v>2000000</v>
      </c>
      <c r="E134" s="28">
        <f t="shared" si="4"/>
        <v>53</v>
      </c>
      <c r="F134" s="28">
        <v>1</v>
      </c>
      <c r="G134" s="28">
        <v>0</v>
      </c>
      <c r="H134" s="28">
        <v>0</v>
      </c>
      <c r="I134" s="28">
        <v>3</v>
      </c>
      <c r="J134" s="28">
        <v>0</v>
      </c>
      <c r="K134" s="28">
        <v>0</v>
      </c>
      <c r="L134" s="28">
        <v>0</v>
      </c>
      <c r="M134" s="28">
        <v>0</v>
      </c>
      <c r="N134" s="28">
        <v>1</v>
      </c>
      <c r="O134" s="28">
        <v>3</v>
      </c>
      <c r="P134" s="28">
        <v>0</v>
      </c>
      <c r="Q134" s="28">
        <v>3</v>
      </c>
      <c r="R134" s="28">
        <v>0</v>
      </c>
      <c r="S134" s="28">
        <v>0</v>
      </c>
      <c r="T134" s="28">
        <v>1</v>
      </c>
      <c r="U134" s="28">
        <v>1</v>
      </c>
      <c r="V134" s="28">
        <v>0</v>
      </c>
      <c r="W134" s="28">
        <v>0</v>
      </c>
      <c r="X134" s="28">
        <v>6</v>
      </c>
      <c r="Y134" s="28">
        <v>0</v>
      </c>
      <c r="Z134" s="28">
        <v>0</v>
      </c>
      <c r="AA134" s="28">
        <v>8</v>
      </c>
      <c r="AB134" s="28">
        <v>1</v>
      </c>
      <c r="AC134" s="28">
        <v>5</v>
      </c>
      <c r="AD134" s="28">
        <v>3</v>
      </c>
      <c r="AE134" s="28">
        <v>0</v>
      </c>
      <c r="AF134" s="28">
        <v>0</v>
      </c>
      <c r="AG134" s="28">
        <v>11</v>
      </c>
      <c r="AH134" s="28">
        <v>-1</v>
      </c>
      <c r="AI134" s="28">
        <v>0</v>
      </c>
      <c r="AJ134" s="28">
        <v>6</v>
      </c>
      <c r="AK134" s="28">
        <v>1</v>
      </c>
    </row>
    <row r="135" spans="1:37" ht="12" customHeight="1">
      <c r="A135" s="32" t="s">
        <v>349</v>
      </c>
      <c r="B135" s="32" t="s">
        <v>55</v>
      </c>
      <c r="C135" s="32" t="s">
        <v>70</v>
      </c>
      <c r="D135" s="36">
        <v>2000000</v>
      </c>
      <c r="E135" s="28">
        <f t="shared" si="4"/>
        <v>5</v>
      </c>
      <c r="F135" s="28">
        <v>2</v>
      </c>
      <c r="G135" s="28">
        <v>3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ht="12" customHeight="1">
      <c r="A136" s="32" t="s">
        <v>350</v>
      </c>
      <c r="B136" s="32" t="s">
        <v>55</v>
      </c>
      <c r="C136" s="32" t="s">
        <v>70</v>
      </c>
      <c r="D136" s="36">
        <v>2000000</v>
      </c>
      <c r="E136" s="28">
        <f t="shared" si="4"/>
        <v>42</v>
      </c>
      <c r="F136" s="28">
        <v>0</v>
      </c>
      <c r="G136" s="28">
        <v>3</v>
      </c>
      <c r="H136" s="28">
        <v>0</v>
      </c>
      <c r="I136" s="28">
        <v>6</v>
      </c>
      <c r="J136" s="28">
        <v>0</v>
      </c>
      <c r="K136" s="28">
        <v>0</v>
      </c>
      <c r="L136" s="28">
        <v>0</v>
      </c>
      <c r="M136" s="28">
        <v>0</v>
      </c>
      <c r="N136" s="28">
        <v>1</v>
      </c>
      <c r="O136" s="28">
        <v>3</v>
      </c>
      <c r="P136" s="28">
        <v>0</v>
      </c>
      <c r="Q136" s="28">
        <v>9</v>
      </c>
      <c r="R136" s="28">
        <v>0</v>
      </c>
      <c r="S136" s="28">
        <v>3</v>
      </c>
      <c r="T136" s="28">
        <v>1</v>
      </c>
      <c r="U136" s="28">
        <v>4</v>
      </c>
      <c r="V136" s="28">
        <v>0</v>
      </c>
      <c r="W136" s="28">
        <v>-1</v>
      </c>
      <c r="X136" s="28">
        <v>3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3</v>
      </c>
      <c r="AE136" s="28">
        <v>0</v>
      </c>
      <c r="AF136" s="28">
        <v>0</v>
      </c>
      <c r="AG136" s="28">
        <v>3</v>
      </c>
      <c r="AH136" s="28">
        <v>0</v>
      </c>
      <c r="AI136" s="28">
        <v>0</v>
      </c>
      <c r="AJ136" s="28">
        <v>3</v>
      </c>
      <c r="AK136" s="28">
        <v>1</v>
      </c>
    </row>
    <row r="137" spans="1:37" ht="12" customHeight="1">
      <c r="A137" s="32" t="s">
        <v>351</v>
      </c>
      <c r="B137" s="32" t="s">
        <v>102</v>
      </c>
      <c r="C137" s="32" t="s">
        <v>60</v>
      </c>
      <c r="D137" s="36">
        <v>125000</v>
      </c>
      <c r="E137" s="28">
        <f t="shared" si="4"/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ht="12" customHeight="1">
      <c r="A138" s="32" t="s">
        <v>352</v>
      </c>
      <c r="B138" s="32" t="s">
        <v>102</v>
      </c>
      <c r="C138" s="32" t="s">
        <v>60</v>
      </c>
      <c r="D138" s="36">
        <v>350000</v>
      </c>
      <c r="E138" s="28">
        <f t="shared" si="4"/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ht="12" customHeight="1">
      <c r="A139" s="32" t="s">
        <v>353</v>
      </c>
      <c r="B139" s="32" t="s">
        <v>102</v>
      </c>
      <c r="C139" s="32" t="s">
        <v>60</v>
      </c>
      <c r="D139" s="36">
        <v>2000000</v>
      </c>
      <c r="E139" s="28">
        <f t="shared" si="4"/>
        <v>74</v>
      </c>
      <c r="F139" s="28">
        <v>6</v>
      </c>
      <c r="G139" s="28">
        <v>6</v>
      </c>
      <c r="H139" s="28">
        <v>0</v>
      </c>
      <c r="I139" s="28">
        <v>0</v>
      </c>
      <c r="J139" s="28">
        <v>0</v>
      </c>
      <c r="K139" s="28">
        <v>1</v>
      </c>
      <c r="L139" s="28">
        <v>0</v>
      </c>
      <c r="M139" s="28">
        <v>4</v>
      </c>
      <c r="N139" s="28">
        <v>0</v>
      </c>
      <c r="O139" s="28">
        <v>4</v>
      </c>
      <c r="P139" s="28">
        <v>1</v>
      </c>
      <c r="Q139" s="28">
        <v>3</v>
      </c>
      <c r="R139" s="28">
        <v>3</v>
      </c>
      <c r="S139" s="28">
        <v>1</v>
      </c>
      <c r="T139" s="28">
        <v>0</v>
      </c>
      <c r="U139" s="28">
        <v>4</v>
      </c>
      <c r="V139" s="28">
        <v>4</v>
      </c>
      <c r="W139" s="28">
        <v>0</v>
      </c>
      <c r="X139" s="28">
        <v>4</v>
      </c>
      <c r="Y139" s="28">
        <v>6</v>
      </c>
      <c r="Z139" s="28">
        <v>0</v>
      </c>
      <c r="AA139" s="28">
        <v>3</v>
      </c>
      <c r="AB139" s="28">
        <v>6</v>
      </c>
      <c r="AC139" s="28">
        <v>0</v>
      </c>
      <c r="AD139" s="28">
        <v>-5</v>
      </c>
      <c r="AE139" s="28">
        <v>0</v>
      </c>
      <c r="AF139" s="28">
        <v>6</v>
      </c>
      <c r="AG139" s="28">
        <v>6</v>
      </c>
      <c r="AH139" s="28">
        <v>0</v>
      </c>
      <c r="AI139" s="28">
        <v>1</v>
      </c>
      <c r="AJ139" s="28">
        <v>6</v>
      </c>
      <c r="AK139" s="28">
        <v>4</v>
      </c>
    </row>
    <row r="140" spans="1:37" ht="12" customHeight="1">
      <c r="A140" s="32" t="s">
        <v>354</v>
      </c>
      <c r="B140" s="32" t="s">
        <v>102</v>
      </c>
      <c r="C140" s="32" t="s">
        <v>60</v>
      </c>
      <c r="D140" s="36">
        <v>125000</v>
      </c>
      <c r="E140" s="28">
        <f t="shared" si="4"/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ht="12" customHeight="1">
      <c r="A141" s="32" t="s">
        <v>355</v>
      </c>
      <c r="B141" s="32" t="s">
        <v>102</v>
      </c>
      <c r="C141" s="32" t="s">
        <v>69</v>
      </c>
      <c r="D141" s="36">
        <v>750000</v>
      </c>
      <c r="E141" s="28">
        <f t="shared" si="4"/>
        <v>47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1</v>
      </c>
      <c r="L141" s="28">
        <v>0</v>
      </c>
      <c r="M141" s="28">
        <v>2</v>
      </c>
      <c r="N141" s="28">
        <v>0</v>
      </c>
      <c r="O141" s="28">
        <v>2</v>
      </c>
      <c r="P141" s="28">
        <v>0</v>
      </c>
      <c r="Q141" s="28">
        <v>0</v>
      </c>
      <c r="R141" s="28">
        <v>0</v>
      </c>
      <c r="S141" s="28">
        <v>1</v>
      </c>
      <c r="T141" s="28">
        <v>0</v>
      </c>
      <c r="U141" s="28">
        <v>1</v>
      </c>
      <c r="V141" s="28">
        <v>5</v>
      </c>
      <c r="W141" s="28">
        <v>0</v>
      </c>
      <c r="X141" s="28">
        <v>2</v>
      </c>
      <c r="Y141" s="28">
        <v>4</v>
      </c>
      <c r="Z141" s="28">
        <v>0</v>
      </c>
      <c r="AA141" s="28">
        <v>3</v>
      </c>
      <c r="AB141" s="28">
        <v>8</v>
      </c>
      <c r="AC141" s="28">
        <v>0</v>
      </c>
      <c r="AD141" s="28">
        <v>0</v>
      </c>
      <c r="AE141" s="28">
        <v>0</v>
      </c>
      <c r="AF141" s="28">
        <v>9</v>
      </c>
      <c r="AG141" s="28">
        <v>3</v>
      </c>
      <c r="AH141" s="28">
        <v>0</v>
      </c>
      <c r="AI141" s="28">
        <v>0</v>
      </c>
      <c r="AJ141" s="28">
        <v>4</v>
      </c>
      <c r="AK141" s="28">
        <v>2</v>
      </c>
    </row>
    <row r="142" spans="1:37" ht="12" customHeight="1">
      <c r="A142" s="32" t="s">
        <v>356</v>
      </c>
      <c r="B142" s="32" t="s">
        <v>102</v>
      </c>
      <c r="C142" s="32" t="s">
        <v>69</v>
      </c>
      <c r="D142" s="36">
        <v>1000000</v>
      </c>
      <c r="E142" s="28">
        <f t="shared" si="4"/>
        <v>6</v>
      </c>
      <c r="F142" s="28">
        <v>0</v>
      </c>
      <c r="G142" s="28">
        <v>0</v>
      </c>
      <c r="H142" s="28">
        <v>-1</v>
      </c>
      <c r="I142" s="28">
        <v>-1</v>
      </c>
      <c r="J142" s="28">
        <v>0</v>
      </c>
      <c r="K142" s="28">
        <v>0</v>
      </c>
      <c r="L142" s="28">
        <v>0</v>
      </c>
      <c r="M142" s="28">
        <v>2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2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4</v>
      </c>
      <c r="AK142" s="28">
        <v>0</v>
      </c>
    </row>
    <row r="143" spans="1:37" ht="12" customHeight="1">
      <c r="A143" s="32" t="s">
        <v>357</v>
      </c>
      <c r="B143" s="32" t="s">
        <v>102</v>
      </c>
      <c r="C143" s="32" t="s">
        <v>69</v>
      </c>
      <c r="D143" s="36">
        <v>1500000</v>
      </c>
      <c r="E143" s="28">
        <f t="shared" si="4"/>
        <v>40</v>
      </c>
      <c r="F143" s="28">
        <v>4</v>
      </c>
      <c r="G143" s="28">
        <v>1</v>
      </c>
      <c r="H143" s="28">
        <v>0</v>
      </c>
      <c r="I143" s="28">
        <v>0</v>
      </c>
      <c r="J143" s="28">
        <v>0</v>
      </c>
      <c r="K143" s="28">
        <v>1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3</v>
      </c>
      <c r="R143" s="28">
        <v>0</v>
      </c>
      <c r="S143" s="28">
        <v>0</v>
      </c>
      <c r="T143" s="28">
        <v>0</v>
      </c>
      <c r="U143" s="28">
        <v>2</v>
      </c>
      <c r="V143" s="28">
        <v>4</v>
      </c>
      <c r="W143" s="28">
        <v>0</v>
      </c>
      <c r="X143" s="28">
        <v>0</v>
      </c>
      <c r="Y143" s="28">
        <v>4</v>
      </c>
      <c r="Z143" s="28">
        <v>0</v>
      </c>
      <c r="AA143" s="28">
        <v>3</v>
      </c>
      <c r="AB143" s="28">
        <v>4</v>
      </c>
      <c r="AC143" s="28">
        <v>-1</v>
      </c>
      <c r="AD143" s="28">
        <v>0</v>
      </c>
      <c r="AE143" s="28">
        <v>0</v>
      </c>
      <c r="AF143" s="28">
        <v>4</v>
      </c>
      <c r="AG143" s="28">
        <v>4</v>
      </c>
      <c r="AH143" s="28">
        <v>0</v>
      </c>
      <c r="AI143" s="28">
        <v>1</v>
      </c>
      <c r="AJ143" s="28">
        <v>4</v>
      </c>
      <c r="AK143" s="28">
        <v>2</v>
      </c>
    </row>
    <row r="144" spans="1:37" ht="12" customHeight="1">
      <c r="A144" s="32" t="s">
        <v>358</v>
      </c>
      <c r="B144" s="32" t="s">
        <v>102</v>
      </c>
      <c r="C144" s="32" t="s">
        <v>69</v>
      </c>
      <c r="D144" s="36">
        <v>1500000</v>
      </c>
      <c r="E144" s="28">
        <f t="shared" si="4"/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ht="12" customHeight="1">
      <c r="A145" s="32" t="s">
        <v>359</v>
      </c>
      <c r="B145" s="32" t="s">
        <v>102</v>
      </c>
      <c r="C145" s="32" t="s">
        <v>69</v>
      </c>
      <c r="D145" s="36">
        <v>1500000</v>
      </c>
      <c r="E145" s="28">
        <f t="shared" si="4"/>
        <v>42</v>
      </c>
      <c r="F145" s="28">
        <v>4</v>
      </c>
      <c r="G145" s="28">
        <v>9</v>
      </c>
      <c r="H145" s="28">
        <v>0</v>
      </c>
      <c r="I145" s="28">
        <v>0</v>
      </c>
      <c r="J145" s="28">
        <v>0</v>
      </c>
      <c r="K145" s="28">
        <v>1</v>
      </c>
      <c r="L145" s="28">
        <v>0</v>
      </c>
      <c r="M145" s="28">
        <v>2</v>
      </c>
      <c r="N145" s="28">
        <v>0</v>
      </c>
      <c r="O145" s="28">
        <v>2</v>
      </c>
      <c r="P145" s="28">
        <v>1</v>
      </c>
      <c r="Q145" s="28">
        <v>0</v>
      </c>
      <c r="R145" s="28">
        <v>1</v>
      </c>
      <c r="S145" s="28">
        <v>0</v>
      </c>
      <c r="T145" s="28">
        <v>-1</v>
      </c>
      <c r="U145" s="28">
        <v>0</v>
      </c>
      <c r="V145" s="28">
        <v>6</v>
      </c>
      <c r="W145" s="28">
        <v>0</v>
      </c>
      <c r="X145" s="28">
        <v>1</v>
      </c>
      <c r="Y145" s="28">
        <v>9</v>
      </c>
      <c r="Z145" s="28">
        <v>-1</v>
      </c>
      <c r="AA145" s="28">
        <v>0</v>
      </c>
      <c r="AB145" s="28">
        <v>4</v>
      </c>
      <c r="AC145" s="28">
        <v>0</v>
      </c>
      <c r="AD145" s="28">
        <v>0</v>
      </c>
      <c r="AE145" s="28">
        <v>-6</v>
      </c>
      <c r="AF145" s="28">
        <v>0</v>
      </c>
      <c r="AG145" s="28">
        <v>0</v>
      </c>
      <c r="AH145" s="28">
        <v>0</v>
      </c>
      <c r="AI145" s="28">
        <v>6</v>
      </c>
      <c r="AJ145" s="28">
        <v>4</v>
      </c>
      <c r="AK145" s="28">
        <v>0</v>
      </c>
    </row>
    <row r="146" spans="1:37" ht="12" customHeight="1">
      <c r="A146" s="32" t="s">
        <v>360</v>
      </c>
      <c r="B146" s="32" t="s">
        <v>102</v>
      </c>
      <c r="C146" s="32" t="s">
        <v>69</v>
      </c>
      <c r="D146" s="36">
        <v>2000000</v>
      </c>
      <c r="E146" s="28">
        <f t="shared" si="4"/>
        <v>32</v>
      </c>
      <c r="F146" s="28">
        <v>4</v>
      </c>
      <c r="G146" s="28">
        <v>5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7</v>
      </c>
      <c r="N146" s="28">
        <v>0</v>
      </c>
      <c r="O146" s="28">
        <v>2</v>
      </c>
      <c r="P146" s="28">
        <v>0</v>
      </c>
      <c r="Q146" s="28">
        <v>4</v>
      </c>
      <c r="R146" s="28">
        <v>2</v>
      </c>
      <c r="S146" s="28">
        <v>1</v>
      </c>
      <c r="T146" s="28">
        <v>0</v>
      </c>
      <c r="U146" s="28">
        <v>0</v>
      </c>
      <c r="V146" s="28">
        <v>3</v>
      </c>
      <c r="W146" s="28">
        <v>0</v>
      </c>
      <c r="X146" s="28">
        <v>2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2</v>
      </c>
    </row>
    <row r="147" spans="1:37" ht="12" customHeight="1">
      <c r="A147" s="32" t="s">
        <v>361</v>
      </c>
      <c r="B147" s="32" t="s">
        <v>102</v>
      </c>
      <c r="C147" s="32" t="s">
        <v>69</v>
      </c>
      <c r="D147" s="36">
        <v>2000000</v>
      </c>
      <c r="E147" s="28">
        <f t="shared" si="4"/>
        <v>42</v>
      </c>
      <c r="F147" s="28">
        <v>4</v>
      </c>
      <c r="G147" s="28">
        <v>6</v>
      </c>
      <c r="H147" s="28">
        <v>0</v>
      </c>
      <c r="I147" s="28">
        <v>0</v>
      </c>
      <c r="J147" s="28">
        <v>0</v>
      </c>
      <c r="K147" s="28">
        <v>1</v>
      </c>
      <c r="L147" s="28">
        <v>0</v>
      </c>
      <c r="M147" s="28">
        <v>0</v>
      </c>
      <c r="N147" s="28">
        <v>0</v>
      </c>
      <c r="O147" s="28">
        <v>2</v>
      </c>
      <c r="P147" s="28">
        <v>1</v>
      </c>
      <c r="Q147" s="28">
        <v>2</v>
      </c>
      <c r="R147" s="28">
        <v>2</v>
      </c>
      <c r="S147" s="28">
        <v>1</v>
      </c>
      <c r="T147" s="28">
        <v>0</v>
      </c>
      <c r="U147" s="28">
        <v>2</v>
      </c>
      <c r="V147" s="28">
        <v>0</v>
      </c>
      <c r="W147" s="28">
        <v>0</v>
      </c>
      <c r="X147" s="28">
        <v>0</v>
      </c>
      <c r="Y147" s="28">
        <v>4</v>
      </c>
      <c r="Z147" s="28">
        <v>0</v>
      </c>
      <c r="AA147" s="28">
        <v>3</v>
      </c>
      <c r="AB147" s="28">
        <v>0</v>
      </c>
      <c r="AC147" s="28">
        <v>0</v>
      </c>
      <c r="AD147" s="28">
        <v>0</v>
      </c>
      <c r="AE147" s="28">
        <v>0</v>
      </c>
      <c r="AF147" s="28">
        <v>3</v>
      </c>
      <c r="AG147" s="28">
        <v>4</v>
      </c>
      <c r="AH147" s="28">
        <v>0</v>
      </c>
      <c r="AI147" s="28">
        <v>1</v>
      </c>
      <c r="AJ147" s="28">
        <v>4</v>
      </c>
      <c r="AK147" s="28">
        <v>2</v>
      </c>
    </row>
    <row r="148" spans="1:37" ht="12" customHeight="1">
      <c r="A148" s="32" t="s">
        <v>701</v>
      </c>
      <c r="B148" s="32" t="s">
        <v>102</v>
      </c>
      <c r="C148" s="32" t="s">
        <v>69</v>
      </c>
      <c r="D148" s="36">
        <v>2500000</v>
      </c>
      <c r="E148" s="28">
        <f t="shared" si="4"/>
        <v>30</v>
      </c>
      <c r="F148" s="28">
        <v>4</v>
      </c>
      <c r="G148" s="28">
        <v>4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2</v>
      </c>
      <c r="V148" s="28">
        <v>3</v>
      </c>
      <c r="W148" s="28">
        <v>0</v>
      </c>
      <c r="X148" s="28">
        <v>1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5</v>
      </c>
      <c r="AG148" s="28">
        <v>4</v>
      </c>
      <c r="AH148" s="28">
        <v>0</v>
      </c>
      <c r="AI148" s="28">
        <v>1</v>
      </c>
      <c r="AJ148" s="28">
        <v>4</v>
      </c>
      <c r="AK148" s="28">
        <v>2</v>
      </c>
    </row>
    <row r="149" spans="1:37" ht="12" customHeight="1">
      <c r="A149" s="32" t="s">
        <v>362</v>
      </c>
      <c r="B149" s="32" t="s">
        <v>102</v>
      </c>
      <c r="C149" s="32" t="s">
        <v>69</v>
      </c>
      <c r="D149" s="36">
        <v>2500000</v>
      </c>
      <c r="E149" s="28">
        <f t="shared" si="4"/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ht="12" customHeight="1">
      <c r="A150" s="32" t="s">
        <v>363</v>
      </c>
      <c r="B150" s="32" t="s">
        <v>102</v>
      </c>
      <c r="C150" s="32" t="s">
        <v>69</v>
      </c>
      <c r="D150" s="36">
        <v>2750000</v>
      </c>
      <c r="E150" s="28">
        <f t="shared" si="4"/>
        <v>50</v>
      </c>
      <c r="F150" s="28">
        <v>3</v>
      </c>
      <c r="G150" s="28">
        <v>5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2</v>
      </c>
      <c r="N150" s="28">
        <v>0</v>
      </c>
      <c r="O150" s="28">
        <v>2</v>
      </c>
      <c r="P150" s="28">
        <v>1</v>
      </c>
      <c r="Q150" s="28">
        <v>3</v>
      </c>
      <c r="R150" s="28">
        <v>2</v>
      </c>
      <c r="S150" s="28">
        <v>0</v>
      </c>
      <c r="T150" s="28">
        <v>0</v>
      </c>
      <c r="U150" s="28">
        <v>2</v>
      </c>
      <c r="V150" s="28">
        <v>0</v>
      </c>
      <c r="W150" s="28">
        <v>0</v>
      </c>
      <c r="X150" s="28">
        <v>2</v>
      </c>
      <c r="Y150" s="28">
        <v>4</v>
      </c>
      <c r="Z150" s="28">
        <v>2</v>
      </c>
      <c r="AA150" s="28">
        <v>3</v>
      </c>
      <c r="AB150" s="28">
        <v>4</v>
      </c>
      <c r="AC150" s="28">
        <v>0</v>
      </c>
      <c r="AD150" s="28">
        <v>0</v>
      </c>
      <c r="AE150" s="28">
        <v>0</v>
      </c>
      <c r="AF150" s="28">
        <v>3</v>
      </c>
      <c r="AG150" s="28">
        <v>4</v>
      </c>
      <c r="AH150" s="28">
        <v>0</v>
      </c>
      <c r="AI150" s="28">
        <v>1</v>
      </c>
      <c r="AJ150" s="28">
        <v>4</v>
      </c>
      <c r="AK150" s="28">
        <v>2</v>
      </c>
    </row>
    <row r="151" spans="1:37" ht="12" customHeight="1">
      <c r="A151" s="32" t="s">
        <v>364</v>
      </c>
      <c r="B151" s="32" t="s">
        <v>102</v>
      </c>
      <c r="C151" s="32" t="s">
        <v>68</v>
      </c>
      <c r="D151" s="36">
        <v>250000</v>
      </c>
      <c r="E151" s="28">
        <f t="shared" si="4"/>
        <v>31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-1</v>
      </c>
      <c r="T151" s="28">
        <v>0</v>
      </c>
      <c r="U151" s="28">
        <v>0</v>
      </c>
      <c r="V151" s="28">
        <v>0</v>
      </c>
      <c r="W151" s="28">
        <v>0</v>
      </c>
      <c r="X151" s="28">
        <v>1</v>
      </c>
      <c r="Y151" s="28">
        <v>2</v>
      </c>
      <c r="Z151" s="28">
        <v>3</v>
      </c>
      <c r="AA151" s="28">
        <v>11</v>
      </c>
      <c r="AB151" s="28">
        <v>3</v>
      </c>
      <c r="AC151" s="28">
        <v>0</v>
      </c>
      <c r="AD151" s="28">
        <v>0</v>
      </c>
      <c r="AE151" s="28">
        <v>0</v>
      </c>
      <c r="AF151" s="28">
        <v>3</v>
      </c>
      <c r="AG151" s="28">
        <v>4</v>
      </c>
      <c r="AH151" s="28">
        <v>0</v>
      </c>
      <c r="AI151" s="28">
        <v>1</v>
      </c>
      <c r="AJ151" s="28">
        <v>3</v>
      </c>
      <c r="AK151" s="28">
        <v>1</v>
      </c>
    </row>
    <row r="152" spans="1:37" ht="12" customHeight="1">
      <c r="A152" s="32" t="s">
        <v>365</v>
      </c>
      <c r="B152" s="32" t="s">
        <v>102</v>
      </c>
      <c r="C152" s="32" t="s">
        <v>68</v>
      </c>
      <c r="D152" s="36">
        <v>1250000</v>
      </c>
      <c r="E152" s="28">
        <f t="shared" si="4"/>
        <v>52</v>
      </c>
      <c r="F152" s="28">
        <v>3</v>
      </c>
      <c r="G152" s="28">
        <v>1</v>
      </c>
      <c r="H152" s="28">
        <v>0</v>
      </c>
      <c r="I152" s="28">
        <v>0</v>
      </c>
      <c r="J152" s="28">
        <v>0</v>
      </c>
      <c r="K152" s="28">
        <v>1</v>
      </c>
      <c r="L152" s="28">
        <v>0</v>
      </c>
      <c r="M152" s="28">
        <v>5</v>
      </c>
      <c r="N152" s="28">
        <v>0</v>
      </c>
      <c r="O152" s="28">
        <v>1</v>
      </c>
      <c r="P152" s="28">
        <v>3</v>
      </c>
      <c r="Q152" s="28">
        <v>7</v>
      </c>
      <c r="R152" s="28">
        <v>1</v>
      </c>
      <c r="S152" s="28">
        <v>3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3</v>
      </c>
      <c r="Z152" s="28">
        <v>0</v>
      </c>
      <c r="AA152" s="28">
        <v>3</v>
      </c>
      <c r="AB152" s="28">
        <v>3</v>
      </c>
      <c r="AC152" s="28">
        <v>0</v>
      </c>
      <c r="AD152" s="28">
        <v>0</v>
      </c>
      <c r="AE152" s="28">
        <v>3</v>
      </c>
      <c r="AF152" s="28">
        <v>3</v>
      </c>
      <c r="AG152" s="28">
        <v>7</v>
      </c>
      <c r="AH152" s="28">
        <v>0</v>
      </c>
      <c r="AI152" s="28">
        <v>1</v>
      </c>
      <c r="AJ152" s="28">
        <v>3</v>
      </c>
      <c r="AK152" s="28">
        <v>1</v>
      </c>
    </row>
    <row r="153" spans="1:37" ht="12" customHeight="1">
      <c r="A153" s="32" t="s">
        <v>366</v>
      </c>
      <c r="B153" s="32" t="s">
        <v>102</v>
      </c>
      <c r="C153" s="32" t="s">
        <v>68</v>
      </c>
      <c r="D153" s="36">
        <v>1500000</v>
      </c>
      <c r="E153" s="28">
        <f t="shared" si="4"/>
        <v>41</v>
      </c>
      <c r="F153" s="28">
        <v>3</v>
      </c>
      <c r="G153" s="28">
        <v>3</v>
      </c>
      <c r="H153" s="28">
        <v>-1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8">
        <v>-1</v>
      </c>
      <c r="O153" s="28">
        <v>1</v>
      </c>
      <c r="P153" s="28">
        <v>1</v>
      </c>
      <c r="Q153" s="28">
        <v>3</v>
      </c>
      <c r="R153" s="28">
        <v>0</v>
      </c>
      <c r="S153" s="28">
        <v>1</v>
      </c>
      <c r="T153" s="28">
        <v>0</v>
      </c>
      <c r="U153" s="28">
        <v>1</v>
      </c>
      <c r="V153" s="28">
        <v>4</v>
      </c>
      <c r="W153" s="28">
        <v>0</v>
      </c>
      <c r="X153" s="28">
        <v>1</v>
      </c>
      <c r="Y153" s="28">
        <v>7</v>
      </c>
      <c r="Z153" s="28">
        <v>0</v>
      </c>
      <c r="AA153" s="28">
        <v>2</v>
      </c>
      <c r="AB153" s="28">
        <v>3</v>
      </c>
      <c r="AC153" s="28">
        <v>0</v>
      </c>
      <c r="AD153" s="28">
        <v>0</v>
      </c>
      <c r="AE153" s="28">
        <v>-1</v>
      </c>
      <c r="AF153" s="28">
        <v>0</v>
      </c>
      <c r="AG153" s="28">
        <v>3</v>
      </c>
      <c r="AH153" s="28">
        <v>0</v>
      </c>
      <c r="AI153" s="28">
        <v>1</v>
      </c>
      <c r="AJ153" s="28">
        <v>7</v>
      </c>
      <c r="AK153" s="28">
        <v>1</v>
      </c>
    </row>
    <row r="154" spans="1:37" ht="12" customHeight="1">
      <c r="A154" s="32" t="s">
        <v>367</v>
      </c>
      <c r="B154" s="32" t="s">
        <v>102</v>
      </c>
      <c r="C154" s="32" t="s">
        <v>68</v>
      </c>
      <c r="D154" s="36">
        <v>1500000</v>
      </c>
      <c r="E154" s="28">
        <f t="shared" si="4"/>
        <v>36</v>
      </c>
      <c r="F154" s="28">
        <v>3</v>
      </c>
      <c r="G154" s="28">
        <v>4</v>
      </c>
      <c r="H154" s="28">
        <v>0</v>
      </c>
      <c r="I154" s="28">
        <v>-1</v>
      </c>
      <c r="J154" s="28">
        <v>0</v>
      </c>
      <c r="K154" s="28">
        <v>-1</v>
      </c>
      <c r="L154" s="28">
        <v>0</v>
      </c>
      <c r="M154" s="28">
        <v>0</v>
      </c>
      <c r="N154" s="28">
        <v>-1</v>
      </c>
      <c r="O154" s="28">
        <v>1</v>
      </c>
      <c r="P154" s="28">
        <v>1</v>
      </c>
      <c r="Q154" s="28">
        <v>7</v>
      </c>
      <c r="R154" s="28">
        <v>1</v>
      </c>
      <c r="S154" s="28">
        <v>1</v>
      </c>
      <c r="T154" s="28">
        <v>0</v>
      </c>
      <c r="U154" s="28">
        <v>1</v>
      </c>
      <c r="V154" s="28">
        <v>4</v>
      </c>
      <c r="W154" s="28">
        <v>-1</v>
      </c>
      <c r="X154" s="28">
        <v>1</v>
      </c>
      <c r="Y154" s="28">
        <v>11</v>
      </c>
      <c r="Z154" s="28">
        <v>0</v>
      </c>
      <c r="AA154" s="28">
        <v>0</v>
      </c>
      <c r="AB154" s="28">
        <v>3</v>
      </c>
      <c r="AC154" s="28">
        <v>0</v>
      </c>
      <c r="AD154" s="28">
        <v>0</v>
      </c>
      <c r="AE154" s="28">
        <v>-1</v>
      </c>
      <c r="AF154" s="28">
        <v>0</v>
      </c>
      <c r="AG154" s="28">
        <v>3</v>
      </c>
      <c r="AH154" s="28">
        <v>0</v>
      </c>
      <c r="AI154" s="28">
        <v>0</v>
      </c>
      <c r="AJ154" s="28">
        <v>0</v>
      </c>
      <c r="AK154" s="28">
        <v>0</v>
      </c>
    </row>
    <row r="155" spans="1:37" ht="12" customHeight="1">
      <c r="A155" s="32" t="s">
        <v>368</v>
      </c>
      <c r="B155" s="32" t="s">
        <v>102</v>
      </c>
      <c r="C155" s="32" t="s">
        <v>68</v>
      </c>
      <c r="D155" s="36">
        <v>2000000</v>
      </c>
      <c r="E155" s="28">
        <f t="shared" si="4"/>
        <v>61</v>
      </c>
      <c r="F155" s="28">
        <v>7</v>
      </c>
      <c r="G155" s="28">
        <v>14</v>
      </c>
      <c r="H155" s="28">
        <v>0</v>
      </c>
      <c r="I155" s="28">
        <v>0</v>
      </c>
      <c r="J155" s="28">
        <v>0</v>
      </c>
      <c r="K155" s="28">
        <v>5</v>
      </c>
      <c r="L155" s="28">
        <v>0</v>
      </c>
      <c r="M155" s="28">
        <v>1</v>
      </c>
      <c r="N155" s="28">
        <v>0</v>
      </c>
      <c r="O155" s="28">
        <v>1</v>
      </c>
      <c r="P155" s="28">
        <v>1</v>
      </c>
      <c r="Q155" s="28">
        <v>3</v>
      </c>
      <c r="R155" s="28">
        <v>1</v>
      </c>
      <c r="S155" s="28">
        <v>5</v>
      </c>
      <c r="T155" s="28">
        <v>0</v>
      </c>
      <c r="U155" s="28">
        <v>1</v>
      </c>
      <c r="V155" s="28">
        <v>8</v>
      </c>
      <c r="W155" s="28">
        <v>0</v>
      </c>
      <c r="X155" s="28">
        <v>1</v>
      </c>
      <c r="Y155" s="28">
        <v>0</v>
      </c>
      <c r="Z155" s="28">
        <v>0</v>
      </c>
      <c r="AA155" s="28">
        <v>3</v>
      </c>
      <c r="AB155" s="28">
        <v>3</v>
      </c>
      <c r="AC155" s="28">
        <v>0</v>
      </c>
      <c r="AD155" s="28">
        <v>0</v>
      </c>
      <c r="AE155" s="28">
        <v>0</v>
      </c>
      <c r="AF155" s="28">
        <v>3</v>
      </c>
      <c r="AG155" s="28">
        <v>0</v>
      </c>
      <c r="AH155" s="28">
        <v>0</v>
      </c>
      <c r="AI155" s="28">
        <v>1</v>
      </c>
      <c r="AJ155" s="28">
        <v>3</v>
      </c>
      <c r="AK155" s="28">
        <v>0</v>
      </c>
    </row>
    <row r="156" spans="1:37" ht="12" customHeight="1">
      <c r="A156" s="32" t="s">
        <v>369</v>
      </c>
      <c r="B156" s="32" t="s">
        <v>102</v>
      </c>
      <c r="C156" s="32" t="s">
        <v>68</v>
      </c>
      <c r="D156" s="36">
        <v>103000</v>
      </c>
      <c r="E156" s="28">
        <f t="shared" si="4"/>
        <v>0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ht="12" customHeight="1">
      <c r="A157" s="32" t="s">
        <v>370</v>
      </c>
      <c r="B157" s="32" t="s">
        <v>102</v>
      </c>
      <c r="C157" s="32" t="s">
        <v>70</v>
      </c>
      <c r="D157" s="36">
        <v>750000</v>
      </c>
      <c r="E157" s="28">
        <f t="shared" si="4"/>
        <v>50</v>
      </c>
      <c r="F157" s="28">
        <v>3</v>
      </c>
      <c r="G157" s="28">
        <v>3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1</v>
      </c>
      <c r="N157" s="28">
        <v>0</v>
      </c>
      <c r="O157" s="28">
        <v>1</v>
      </c>
      <c r="P157" s="28">
        <v>1</v>
      </c>
      <c r="Q157" s="28">
        <v>3</v>
      </c>
      <c r="R157" s="28">
        <v>1</v>
      </c>
      <c r="S157" s="28">
        <v>5</v>
      </c>
      <c r="T157" s="28">
        <v>0</v>
      </c>
      <c r="U157" s="28">
        <v>1</v>
      </c>
      <c r="V157" s="28">
        <v>4</v>
      </c>
      <c r="W157" s="28">
        <v>0</v>
      </c>
      <c r="X157" s="28">
        <v>1</v>
      </c>
      <c r="Y157" s="28">
        <v>2</v>
      </c>
      <c r="Z157" s="28">
        <v>0</v>
      </c>
      <c r="AA157" s="28">
        <v>3</v>
      </c>
      <c r="AB157" s="28">
        <v>5</v>
      </c>
      <c r="AC157" s="28">
        <v>0</v>
      </c>
      <c r="AD157" s="28">
        <v>0</v>
      </c>
      <c r="AE157" s="28">
        <v>0</v>
      </c>
      <c r="AF157" s="28">
        <v>6</v>
      </c>
      <c r="AG157" s="28">
        <v>6</v>
      </c>
      <c r="AH157" s="28">
        <v>0</v>
      </c>
      <c r="AI157" s="28">
        <v>3</v>
      </c>
      <c r="AJ157" s="28">
        <v>0</v>
      </c>
      <c r="AK157" s="28">
        <v>1</v>
      </c>
    </row>
    <row r="158" spans="1:37" ht="12" customHeight="1">
      <c r="A158" s="32" t="s">
        <v>371</v>
      </c>
      <c r="B158" s="32" t="s">
        <v>102</v>
      </c>
      <c r="C158" s="32" t="s">
        <v>70</v>
      </c>
      <c r="D158" s="36">
        <v>750000</v>
      </c>
      <c r="E158" s="28">
        <f t="shared" si="4"/>
        <v>1</v>
      </c>
      <c r="F158" s="28">
        <v>0</v>
      </c>
      <c r="G158" s="28">
        <v>1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ht="12" customHeight="1">
      <c r="A159" s="32" t="s">
        <v>372</v>
      </c>
      <c r="B159" s="32" t="s">
        <v>102</v>
      </c>
      <c r="C159" s="32" t="s">
        <v>70</v>
      </c>
      <c r="D159" s="36">
        <v>1000000</v>
      </c>
      <c r="E159" s="28">
        <f t="shared" si="4"/>
        <v>7</v>
      </c>
      <c r="F159" s="28">
        <v>0</v>
      </c>
      <c r="G159" s="28">
        <v>3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1</v>
      </c>
      <c r="P159" s="28">
        <v>0</v>
      </c>
      <c r="Q159" s="28">
        <v>3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</row>
    <row r="160" spans="1:37" ht="12" customHeight="1">
      <c r="A160" s="32" t="s">
        <v>373</v>
      </c>
      <c r="B160" s="32" t="s">
        <v>102</v>
      </c>
      <c r="C160" s="32" t="s">
        <v>70</v>
      </c>
      <c r="D160" s="36">
        <v>1000000</v>
      </c>
      <c r="E160" s="28">
        <f t="shared" si="4"/>
        <v>23</v>
      </c>
      <c r="F160" s="28">
        <v>0</v>
      </c>
      <c r="G160" s="28">
        <v>10</v>
      </c>
      <c r="H160" s="28">
        <v>0</v>
      </c>
      <c r="I160" s="28">
        <v>0</v>
      </c>
      <c r="J160" s="28">
        <v>0</v>
      </c>
      <c r="K160" s="28">
        <v>1</v>
      </c>
      <c r="L160" s="28">
        <v>0</v>
      </c>
      <c r="M160" s="28">
        <v>1</v>
      </c>
      <c r="N160" s="28">
        <v>0</v>
      </c>
      <c r="O160" s="28">
        <v>0</v>
      </c>
      <c r="P160" s="28">
        <v>0</v>
      </c>
      <c r="Q160" s="28">
        <v>0</v>
      </c>
      <c r="R160" s="28">
        <v>1</v>
      </c>
      <c r="S160" s="28">
        <v>1</v>
      </c>
      <c r="T160" s="28">
        <v>0</v>
      </c>
      <c r="U160" s="28">
        <v>1</v>
      </c>
      <c r="V160" s="28">
        <v>3</v>
      </c>
      <c r="W160" s="28">
        <v>0</v>
      </c>
      <c r="X160" s="28">
        <v>1</v>
      </c>
      <c r="Y160" s="28">
        <v>3</v>
      </c>
      <c r="Z160" s="28">
        <v>0</v>
      </c>
      <c r="AA160" s="28">
        <v>0</v>
      </c>
      <c r="AB160" s="28">
        <v>0</v>
      </c>
      <c r="AC160" s="28">
        <v>-1</v>
      </c>
      <c r="AD160" s="28">
        <v>0</v>
      </c>
      <c r="AE160" s="28">
        <v>-1</v>
      </c>
      <c r="AF160" s="28">
        <v>3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ht="12" customHeight="1">
      <c r="A161" s="32" t="s">
        <v>374</v>
      </c>
      <c r="B161" s="32" t="s">
        <v>102</v>
      </c>
      <c r="C161" s="32" t="s">
        <v>70</v>
      </c>
      <c r="D161" s="36">
        <v>1000000</v>
      </c>
      <c r="E161" s="28">
        <f t="shared" si="4"/>
        <v>15</v>
      </c>
      <c r="F161" s="28">
        <v>3</v>
      </c>
      <c r="G161" s="28">
        <v>9</v>
      </c>
      <c r="H161" s="28">
        <v>0</v>
      </c>
      <c r="I161" s="28">
        <v>0</v>
      </c>
      <c r="J161" s="28">
        <v>0</v>
      </c>
      <c r="K161" s="28">
        <v>1</v>
      </c>
      <c r="L161" s="28">
        <v>0</v>
      </c>
      <c r="M161" s="28">
        <v>1</v>
      </c>
      <c r="N161" s="28">
        <v>0</v>
      </c>
      <c r="O161" s="28">
        <v>0</v>
      </c>
      <c r="P161" s="28">
        <v>1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</row>
    <row r="162" spans="1:37" ht="12" customHeight="1">
      <c r="A162" s="32" t="s">
        <v>375</v>
      </c>
      <c r="B162" s="32" t="s">
        <v>102</v>
      </c>
      <c r="C162" s="32" t="s">
        <v>70</v>
      </c>
      <c r="D162" s="36">
        <v>1500000</v>
      </c>
      <c r="E162" s="28">
        <f aca="true" t="shared" si="5" ref="E162:E193">SUM(F162:AK162)</f>
        <v>57</v>
      </c>
      <c r="F162" s="28">
        <v>5</v>
      </c>
      <c r="G162" s="28">
        <v>7</v>
      </c>
      <c r="H162" s="28">
        <v>0</v>
      </c>
      <c r="I162" s="28">
        <v>0</v>
      </c>
      <c r="J162" s="28">
        <v>0</v>
      </c>
      <c r="K162" s="28">
        <v>3</v>
      </c>
      <c r="L162" s="28">
        <v>0</v>
      </c>
      <c r="M162" s="28">
        <v>-1</v>
      </c>
      <c r="N162" s="28">
        <v>0</v>
      </c>
      <c r="O162" s="28">
        <v>1</v>
      </c>
      <c r="P162" s="28">
        <v>1</v>
      </c>
      <c r="Q162" s="28">
        <v>3</v>
      </c>
      <c r="R162" s="28">
        <v>1</v>
      </c>
      <c r="S162" s="28">
        <v>1</v>
      </c>
      <c r="T162" s="28">
        <v>0</v>
      </c>
      <c r="U162" s="28">
        <v>1</v>
      </c>
      <c r="V162" s="28">
        <v>15</v>
      </c>
      <c r="W162" s="28">
        <v>0</v>
      </c>
      <c r="X162" s="28">
        <v>1</v>
      </c>
      <c r="Y162" s="28">
        <v>0</v>
      </c>
      <c r="Z162" s="28">
        <v>0</v>
      </c>
      <c r="AA162" s="28">
        <v>2</v>
      </c>
      <c r="AB162" s="28">
        <v>3</v>
      </c>
      <c r="AC162" s="28">
        <v>0</v>
      </c>
      <c r="AD162" s="28">
        <v>0</v>
      </c>
      <c r="AE162" s="28">
        <v>0</v>
      </c>
      <c r="AF162" s="28">
        <v>5</v>
      </c>
      <c r="AG162" s="28">
        <v>5</v>
      </c>
      <c r="AH162" s="28">
        <v>0</v>
      </c>
      <c r="AI162" s="28">
        <v>0</v>
      </c>
      <c r="AJ162" s="28">
        <v>3</v>
      </c>
      <c r="AK162" s="28">
        <v>1</v>
      </c>
    </row>
    <row r="163" spans="1:37" ht="12" customHeight="1">
      <c r="A163" s="32" t="s">
        <v>376</v>
      </c>
      <c r="B163" s="32" t="s">
        <v>102</v>
      </c>
      <c r="C163" s="32" t="s">
        <v>70</v>
      </c>
      <c r="D163" s="36">
        <v>2500000</v>
      </c>
      <c r="E163" s="28">
        <f t="shared" si="5"/>
        <v>24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>
        <v>0</v>
      </c>
      <c r="X163" s="28">
        <v>1</v>
      </c>
      <c r="Y163" s="28">
        <v>0</v>
      </c>
      <c r="Z163" s="28">
        <v>0</v>
      </c>
      <c r="AA163" s="28">
        <v>0</v>
      </c>
      <c r="AB163" s="28">
        <v>6</v>
      </c>
      <c r="AC163" s="28">
        <v>0</v>
      </c>
      <c r="AD163" s="28">
        <v>0</v>
      </c>
      <c r="AE163" s="28">
        <v>2</v>
      </c>
      <c r="AF163" s="28">
        <v>3</v>
      </c>
      <c r="AG163" s="28">
        <v>3</v>
      </c>
      <c r="AH163" s="28">
        <v>0</v>
      </c>
      <c r="AI163" s="28">
        <v>0</v>
      </c>
      <c r="AJ163" s="28">
        <v>8</v>
      </c>
      <c r="AK163" s="28">
        <v>1</v>
      </c>
    </row>
    <row r="164" spans="1:37" ht="12" customHeight="1">
      <c r="A164" s="32" t="s">
        <v>377</v>
      </c>
      <c r="B164" s="32" t="s">
        <v>102</v>
      </c>
      <c r="C164" s="32" t="s">
        <v>70</v>
      </c>
      <c r="D164" s="36">
        <v>500000</v>
      </c>
      <c r="E164" s="28">
        <f t="shared" si="5"/>
        <v>3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>
        <v>0</v>
      </c>
      <c r="X164" s="28">
        <v>0</v>
      </c>
      <c r="Y164" s="28">
        <v>3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ht="12" customHeight="1">
      <c r="A165" s="32" t="s">
        <v>378</v>
      </c>
      <c r="B165" s="32" t="s">
        <v>110</v>
      </c>
      <c r="C165" s="32" t="s">
        <v>60</v>
      </c>
      <c r="D165" s="36">
        <v>750000</v>
      </c>
      <c r="E165" s="28">
        <f t="shared" si="5"/>
        <v>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3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ht="12" customHeight="1">
      <c r="A166" s="32" t="s">
        <v>379</v>
      </c>
      <c r="B166" s="32" t="s">
        <v>110</v>
      </c>
      <c r="C166" s="32" t="s">
        <v>60</v>
      </c>
      <c r="D166" s="36">
        <v>1500000</v>
      </c>
      <c r="E166" s="28">
        <f t="shared" si="5"/>
        <v>60</v>
      </c>
      <c r="F166" s="28">
        <v>0</v>
      </c>
      <c r="G166" s="28">
        <v>0</v>
      </c>
      <c r="H166" s="28">
        <v>3</v>
      </c>
      <c r="I166" s="28">
        <v>3</v>
      </c>
      <c r="J166" s="28">
        <v>-1</v>
      </c>
      <c r="K166" s="28">
        <v>3</v>
      </c>
      <c r="L166" s="28">
        <v>0</v>
      </c>
      <c r="M166" s="28">
        <v>6</v>
      </c>
      <c r="N166" s="28">
        <v>1</v>
      </c>
      <c r="O166" s="28">
        <v>0</v>
      </c>
      <c r="P166" s="28">
        <v>1</v>
      </c>
      <c r="Q166" s="28">
        <v>6</v>
      </c>
      <c r="R166" s="28">
        <v>6</v>
      </c>
      <c r="S166" s="28">
        <v>4</v>
      </c>
      <c r="T166" s="28">
        <v>0</v>
      </c>
      <c r="U166" s="28">
        <v>1</v>
      </c>
      <c r="V166" s="28">
        <v>4</v>
      </c>
      <c r="W166" s="28">
        <v>1</v>
      </c>
      <c r="X166" s="28">
        <v>4</v>
      </c>
      <c r="Y166" s="28">
        <v>0</v>
      </c>
      <c r="Z166" s="28">
        <v>0</v>
      </c>
      <c r="AA166" s="28">
        <v>0</v>
      </c>
      <c r="AB166" s="28">
        <v>-5</v>
      </c>
      <c r="AC166" s="28">
        <v>0</v>
      </c>
      <c r="AD166" s="28">
        <v>6</v>
      </c>
      <c r="AE166" s="28">
        <v>4</v>
      </c>
      <c r="AF166" s="28">
        <v>0</v>
      </c>
      <c r="AG166" s="28">
        <v>3</v>
      </c>
      <c r="AH166" s="28">
        <v>3</v>
      </c>
      <c r="AI166" s="28">
        <v>0</v>
      </c>
      <c r="AJ166" s="28">
        <v>3</v>
      </c>
      <c r="AK166" s="28">
        <v>4</v>
      </c>
    </row>
    <row r="167" spans="1:37" ht="12" customHeight="1">
      <c r="A167" s="32" t="s">
        <v>380</v>
      </c>
      <c r="B167" s="32" t="s">
        <v>110</v>
      </c>
      <c r="C167" s="32" t="s">
        <v>69</v>
      </c>
      <c r="D167" s="36">
        <v>125000</v>
      </c>
      <c r="E167" s="28">
        <f t="shared" si="5"/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ht="12" customHeight="1">
      <c r="A168" s="32" t="s">
        <v>381</v>
      </c>
      <c r="B168" s="32" t="s">
        <v>110</v>
      </c>
      <c r="C168" s="32" t="s">
        <v>69</v>
      </c>
      <c r="D168" s="36">
        <v>250000</v>
      </c>
      <c r="E168" s="28">
        <f t="shared" si="5"/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ht="12" customHeight="1">
      <c r="A169" s="32" t="s">
        <v>382</v>
      </c>
      <c r="B169" s="32" t="s">
        <v>110</v>
      </c>
      <c r="C169" s="32" t="s">
        <v>69</v>
      </c>
      <c r="D169" s="36">
        <v>250000</v>
      </c>
      <c r="E169" s="28">
        <f t="shared" si="5"/>
        <v>-1</v>
      </c>
      <c r="F169" s="28">
        <v>-1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ht="12" customHeight="1">
      <c r="A170" s="32" t="s">
        <v>383</v>
      </c>
      <c r="B170" s="32" t="s">
        <v>110</v>
      </c>
      <c r="C170" s="32" t="s">
        <v>69</v>
      </c>
      <c r="D170" s="36">
        <v>750000</v>
      </c>
      <c r="E170" s="28">
        <f t="shared" si="5"/>
        <v>62</v>
      </c>
      <c r="F170" s="28">
        <v>0</v>
      </c>
      <c r="G170" s="28">
        <v>-1</v>
      </c>
      <c r="H170" s="28">
        <v>3</v>
      </c>
      <c r="I170" s="28">
        <v>3</v>
      </c>
      <c r="J170" s="28">
        <v>0</v>
      </c>
      <c r="K170" s="28">
        <v>3</v>
      </c>
      <c r="L170" s="28">
        <v>0</v>
      </c>
      <c r="M170" s="28">
        <v>8</v>
      </c>
      <c r="N170" s="28">
        <v>1</v>
      </c>
      <c r="O170" s="28">
        <v>0</v>
      </c>
      <c r="P170" s="28">
        <v>0</v>
      </c>
      <c r="Q170" s="28">
        <v>4</v>
      </c>
      <c r="R170" s="28">
        <v>4</v>
      </c>
      <c r="S170" s="28">
        <v>4</v>
      </c>
      <c r="T170" s="28">
        <v>0</v>
      </c>
      <c r="U170" s="28">
        <v>3</v>
      </c>
      <c r="V170" s="28">
        <v>4</v>
      </c>
      <c r="W170" s="28">
        <v>1</v>
      </c>
      <c r="X170" s="28">
        <v>2</v>
      </c>
      <c r="Y170" s="28">
        <v>2</v>
      </c>
      <c r="Z170" s="28">
        <v>0</v>
      </c>
      <c r="AA170" s="28">
        <v>0</v>
      </c>
      <c r="AB170" s="28">
        <v>0</v>
      </c>
      <c r="AC170" s="28">
        <v>3</v>
      </c>
      <c r="AD170" s="28">
        <v>4</v>
      </c>
      <c r="AE170" s="28">
        <v>1</v>
      </c>
      <c r="AF170" s="28">
        <v>0</v>
      </c>
      <c r="AG170" s="28">
        <v>3</v>
      </c>
      <c r="AH170" s="28">
        <v>5</v>
      </c>
      <c r="AI170" s="28">
        <v>0</v>
      </c>
      <c r="AJ170" s="28">
        <v>3</v>
      </c>
      <c r="AK170" s="28">
        <v>2</v>
      </c>
    </row>
    <row r="171" spans="1:37" ht="12" customHeight="1">
      <c r="A171" s="32" t="s">
        <v>384</v>
      </c>
      <c r="B171" s="32" t="s">
        <v>110</v>
      </c>
      <c r="C171" s="32" t="s">
        <v>69</v>
      </c>
      <c r="D171" s="36">
        <v>750000</v>
      </c>
      <c r="E171" s="28">
        <f t="shared" si="5"/>
        <v>16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4</v>
      </c>
      <c r="R171" s="28">
        <v>0</v>
      </c>
      <c r="S171" s="28">
        <v>0</v>
      </c>
      <c r="T171" s="28">
        <v>0</v>
      </c>
      <c r="U171" s="28">
        <v>0</v>
      </c>
      <c r="V171" s="28">
        <v>3</v>
      </c>
      <c r="W171" s="28">
        <v>1</v>
      </c>
      <c r="X171" s="28">
        <v>0</v>
      </c>
      <c r="Y171" s="28">
        <v>0</v>
      </c>
      <c r="Z171" s="28">
        <v>0</v>
      </c>
      <c r="AA171" s="28">
        <v>0</v>
      </c>
      <c r="AB171" s="28">
        <v>-1</v>
      </c>
      <c r="AC171" s="28">
        <v>3</v>
      </c>
      <c r="AD171" s="28">
        <v>0</v>
      </c>
      <c r="AE171" s="28">
        <v>0</v>
      </c>
      <c r="AF171" s="28">
        <v>0</v>
      </c>
      <c r="AG171" s="28">
        <v>3</v>
      </c>
      <c r="AH171" s="28">
        <v>3</v>
      </c>
      <c r="AI171" s="28">
        <v>0</v>
      </c>
      <c r="AJ171" s="28">
        <v>0</v>
      </c>
      <c r="AK171" s="28">
        <v>0</v>
      </c>
    </row>
    <row r="172" spans="1:37" ht="12" customHeight="1">
      <c r="A172" s="32" t="s">
        <v>385</v>
      </c>
      <c r="B172" s="32" t="s">
        <v>110</v>
      </c>
      <c r="C172" s="32" t="s">
        <v>69</v>
      </c>
      <c r="D172" s="36">
        <v>750000</v>
      </c>
      <c r="E172" s="28">
        <f t="shared" si="5"/>
        <v>0</v>
      </c>
      <c r="F172" s="28">
        <v>0</v>
      </c>
      <c r="G172" s="28">
        <v>-1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1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ht="12" customHeight="1">
      <c r="A173" s="32" t="s">
        <v>386</v>
      </c>
      <c r="B173" s="32" t="s">
        <v>110</v>
      </c>
      <c r="C173" s="32" t="s">
        <v>69</v>
      </c>
      <c r="D173" s="36">
        <v>1000000</v>
      </c>
      <c r="E173" s="28">
        <f t="shared" si="5"/>
        <v>69</v>
      </c>
      <c r="F173" s="28">
        <v>0</v>
      </c>
      <c r="G173" s="28">
        <v>-3</v>
      </c>
      <c r="H173" s="28">
        <v>3</v>
      </c>
      <c r="I173" s="28">
        <v>3</v>
      </c>
      <c r="J173" s="28">
        <v>-1</v>
      </c>
      <c r="K173" s="28">
        <v>3</v>
      </c>
      <c r="L173" s="28">
        <v>0</v>
      </c>
      <c r="M173" s="28">
        <v>11</v>
      </c>
      <c r="N173" s="28">
        <v>1</v>
      </c>
      <c r="O173" s="28">
        <v>0</v>
      </c>
      <c r="P173" s="28">
        <v>1</v>
      </c>
      <c r="Q173" s="28">
        <v>9</v>
      </c>
      <c r="R173" s="28">
        <v>4</v>
      </c>
      <c r="S173" s="28">
        <v>8</v>
      </c>
      <c r="T173" s="28">
        <v>0</v>
      </c>
      <c r="U173" s="28">
        <v>1</v>
      </c>
      <c r="V173" s="28">
        <v>9</v>
      </c>
      <c r="W173" s="28">
        <v>0</v>
      </c>
      <c r="X173" s="28">
        <v>2</v>
      </c>
      <c r="Y173" s="28">
        <v>-6</v>
      </c>
      <c r="Z173" s="28">
        <v>0</v>
      </c>
      <c r="AA173" s="28">
        <v>0</v>
      </c>
      <c r="AB173" s="28">
        <v>0</v>
      </c>
      <c r="AC173" s="28">
        <v>3</v>
      </c>
      <c r="AD173" s="28">
        <v>9</v>
      </c>
      <c r="AE173" s="28">
        <v>2</v>
      </c>
      <c r="AF173" s="28">
        <v>0</v>
      </c>
      <c r="AG173" s="28">
        <v>3</v>
      </c>
      <c r="AH173" s="28">
        <v>3</v>
      </c>
      <c r="AI173" s="28">
        <v>0</v>
      </c>
      <c r="AJ173" s="28">
        <v>3</v>
      </c>
      <c r="AK173" s="28">
        <v>1</v>
      </c>
    </row>
    <row r="174" spans="1:37" ht="12" customHeight="1">
      <c r="A174" s="32" t="s">
        <v>387</v>
      </c>
      <c r="B174" s="32" t="s">
        <v>110</v>
      </c>
      <c r="C174" s="32" t="s">
        <v>69</v>
      </c>
      <c r="D174" s="36">
        <v>1500000</v>
      </c>
      <c r="E174" s="28">
        <f t="shared" si="5"/>
        <v>51</v>
      </c>
      <c r="F174" s="28">
        <v>0</v>
      </c>
      <c r="G174" s="28">
        <v>0</v>
      </c>
      <c r="H174" s="28">
        <v>3</v>
      </c>
      <c r="I174" s="28">
        <v>3</v>
      </c>
      <c r="J174" s="28">
        <v>0</v>
      </c>
      <c r="K174" s="28">
        <v>3</v>
      </c>
      <c r="L174" s="28">
        <v>0</v>
      </c>
      <c r="M174" s="28">
        <v>6</v>
      </c>
      <c r="N174" s="28">
        <v>1</v>
      </c>
      <c r="O174" s="28">
        <v>-1</v>
      </c>
      <c r="P174" s="28">
        <v>1</v>
      </c>
      <c r="Q174" s="28">
        <v>4</v>
      </c>
      <c r="R174" s="28">
        <v>4</v>
      </c>
      <c r="S174" s="28">
        <v>4</v>
      </c>
      <c r="T174" s="28">
        <v>0</v>
      </c>
      <c r="U174" s="28">
        <v>1</v>
      </c>
      <c r="V174" s="28">
        <v>1</v>
      </c>
      <c r="W174" s="28">
        <v>0</v>
      </c>
      <c r="X174" s="28">
        <v>0</v>
      </c>
      <c r="Y174" s="28">
        <v>-1</v>
      </c>
      <c r="Z174" s="28">
        <v>0</v>
      </c>
      <c r="AA174" s="28">
        <v>0</v>
      </c>
      <c r="AB174" s="28">
        <v>0</v>
      </c>
      <c r="AC174" s="28">
        <v>0</v>
      </c>
      <c r="AD174" s="28">
        <v>4</v>
      </c>
      <c r="AE174" s="28">
        <v>2</v>
      </c>
      <c r="AF174" s="28">
        <v>0</v>
      </c>
      <c r="AG174" s="28">
        <v>3</v>
      </c>
      <c r="AH174" s="28">
        <v>8</v>
      </c>
      <c r="AI174" s="28">
        <v>0</v>
      </c>
      <c r="AJ174" s="28">
        <v>3</v>
      </c>
      <c r="AK174" s="28">
        <v>2</v>
      </c>
    </row>
    <row r="175" spans="1:37" ht="12" customHeight="1">
      <c r="A175" s="32" t="s">
        <v>388</v>
      </c>
      <c r="B175" s="32" t="s">
        <v>110</v>
      </c>
      <c r="C175" s="32" t="s">
        <v>69</v>
      </c>
      <c r="D175" s="36">
        <v>2000000</v>
      </c>
      <c r="E175" s="28">
        <f t="shared" si="5"/>
        <v>55</v>
      </c>
      <c r="F175" s="28">
        <v>0</v>
      </c>
      <c r="G175" s="28">
        <v>0</v>
      </c>
      <c r="H175" s="28">
        <v>3</v>
      </c>
      <c r="I175" s="28">
        <v>5</v>
      </c>
      <c r="J175" s="28">
        <v>0</v>
      </c>
      <c r="K175" s="28">
        <v>3</v>
      </c>
      <c r="L175" s="28">
        <v>0</v>
      </c>
      <c r="M175" s="28">
        <v>6</v>
      </c>
      <c r="N175" s="28">
        <v>0</v>
      </c>
      <c r="O175" s="28">
        <v>-1</v>
      </c>
      <c r="P175" s="28">
        <v>3</v>
      </c>
      <c r="Q175" s="28">
        <v>4</v>
      </c>
      <c r="R175" s="28">
        <v>6</v>
      </c>
      <c r="S175" s="28">
        <v>3</v>
      </c>
      <c r="T175" s="28">
        <v>0</v>
      </c>
      <c r="U175" s="28">
        <v>1</v>
      </c>
      <c r="V175" s="28">
        <v>3</v>
      </c>
      <c r="W175" s="28">
        <v>0</v>
      </c>
      <c r="X175" s="28">
        <v>1</v>
      </c>
      <c r="Y175" s="28">
        <v>-1</v>
      </c>
      <c r="Z175" s="28">
        <v>0</v>
      </c>
      <c r="AA175" s="28">
        <v>0</v>
      </c>
      <c r="AB175" s="28">
        <v>0</v>
      </c>
      <c r="AC175" s="28">
        <v>1</v>
      </c>
      <c r="AD175" s="28">
        <v>0</v>
      </c>
      <c r="AE175" s="28">
        <v>2</v>
      </c>
      <c r="AF175" s="28">
        <v>0</v>
      </c>
      <c r="AG175" s="28">
        <v>8</v>
      </c>
      <c r="AH175" s="28">
        <v>6</v>
      </c>
      <c r="AI175" s="28">
        <v>0</v>
      </c>
      <c r="AJ175" s="28">
        <v>2</v>
      </c>
      <c r="AK175" s="28">
        <v>0</v>
      </c>
    </row>
    <row r="176" spans="1:37" ht="12" customHeight="1">
      <c r="A176" s="32" t="s">
        <v>389</v>
      </c>
      <c r="B176" s="32" t="s">
        <v>110</v>
      </c>
      <c r="C176" s="32" t="s">
        <v>68</v>
      </c>
      <c r="D176" s="36">
        <v>125000</v>
      </c>
      <c r="E176" s="28">
        <f t="shared" si="5"/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ht="12" customHeight="1">
      <c r="A177" s="32" t="s">
        <v>390</v>
      </c>
      <c r="B177" s="32" t="s">
        <v>110</v>
      </c>
      <c r="C177" s="32" t="s">
        <v>68</v>
      </c>
      <c r="D177" s="36">
        <v>500000</v>
      </c>
      <c r="E177" s="28">
        <f t="shared" si="5"/>
        <v>1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1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ht="12" customHeight="1">
      <c r="A178" s="32" t="s">
        <v>391</v>
      </c>
      <c r="B178" s="32" t="s">
        <v>110</v>
      </c>
      <c r="C178" s="32" t="s">
        <v>68</v>
      </c>
      <c r="D178" s="36">
        <v>750000</v>
      </c>
      <c r="E178" s="28">
        <f t="shared" si="5"/>
        <v>60</v>
      </c>
      <c r="F178" s="28">
        <v>0</v>
      </c>
      <c r="G178" s="28">
        <v>0</v>
      </c>
      <c r="H178" s="28">
        <v>7</v>
      </c>
      <c r="I178" s="28">
        <v>3</v>
      </c>
      <c r="J178" s="28">
        <v>0</v>
      </c>
      <c r="K178" s="28">
        <v>3</v>
      </c>
      <c r="L178" s="28">
        <v>0</v>
      </c>
      <c r="M178" s="28">
        <v>6</v>
      </c>
      <c r="N178" s="28">
        <v>1</v>
      </c>
      <c r="O178" s="28">
        <v>0</v>
      </c>
      <c r="P178" s="28">
        <v>1</v>
      </c>
      <c r="Q178" s="28">
        <v>3</v>
      </c>
      <c r="R178" s="28">
        <v>6</v>
      </c>
      <c r="S178" s="28">
        <v>5</v>
      </c>
      <c r="T178" s="28">
        <v>0</v>
      </c>
      <c r="U178" s="28">
        <v>1</v>
      </c>
      <c r="V178" s="28">
        <v>6</v>
      </c>
      <c r="W178" s="28">
        <v>1</v>
      </c>
      <c r="X178" s="28">
        <v>0</v>
      </c>
      <c r="Y178" s="28">
        <v>0</v>
      </c>
      <c r="Z178" s="28">
        <v>0</v>
      </c>
      <c r="AA178" s="28">
        <v>-2</v>
      </c>
      <c r="AB178" s="28">
        <v>0</v>
      </c>
      <c r="AC178" s="28">
        <v>3</v>
      </c>
      <c r="AD178" s="28">
        <v>3</v>
      </c>
      <c r="AE178" s="28">
        <v>1</v>
      </c>
      <c r="AF178" s="28">
        <v>0</v>
      </c>
      <c r="AG178" s="28">
        <v>3</v>
      </c>
      <c r="AH178" s="28">
        <v>5</v>
      </c>
      <c r="AI178" s="28">
        <v>0</v>
      </c>
      <c r="AJ178" s="28">
        <v>3</v>
      </c>
      <c r="AK178" s="28">
        <v>1</v>
      </c>
    </row>
    <row r="179" spans="1:37" ht="12" customHeight="1">
      <c r="A179" s="32" t="s">
        <v>392</v>
      </c>
      <c r="B179" s="32" t="s">
        <v>110</v>
      </c>
      <c r="C179" s="32" t="s">
        <v>68</v>
      </c>
      <c r="D179" s="36">
        <v>1000000</v>
      </c>
      <c r="E179" s="28">
        <f t="shared" si="5"/>
        <v>22</v>
      </c>
      <c r="F179" s="28">
        <v>0</v>
      </c>
      <c r="G179" s="28">
        <v>2</v>
      </c>
      <c r="H179" s="28">
        <v>3</v>
      </c>
      <c r="I179" s="28">
        <v>3</v>
      </c>
      <c r="J179" s="28">
        <v>0</v>
      </c>
      <c r="K179" s="28">
        <v>3</v>
      </c>
      <c r="L179" s="28">
        <v>0</v>
      </c>
      <c r="M179" s="28">
        <v>0</v>
      </c>
      <c r="N179" s="28">
        <v>1</v>
      </c>
      <c r="O179" s="28">
        <v>0</v>
      </c>
      <c r="P179" s="28">
        <v>1</v>
      </c>
      <c r="Q179" s="28">
        <v>3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3</v>
      </c>
      <c r="AD179" s="28">
        <v>3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ht="12" customHeight="1">
      <c r="A180" s="32" t="s">
        <v>393</v>
      </c>
      <c r="B180" s="32" t="s">
        <v>110</v>
      </c>
      <c r="C180" s="32" t="s">
        <v>68</v>
      </c>
      <c r="D180" s="36">
        <v>1000000</v>
      </c>
      <c r="E180" s="28">
        <f t="shared" si="5"/>
        <v>59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3</v>
      </c>
      <c r="L180" s="28">
        <v>0</v>
      </c>
      <c r="M180" s="28">
        <v>6</v>
      </c>
      <c r="N180" s="28">
        <v>1</v>
      </c>
      <c r="O180" s="28">
        <v>0</v>
      </c>
      <c r="P180" s="28">
        <v>1</v>
      </c>
      <c r="Q180" s="28">
        <v>9</v>
      </c>
      <c r="R180" s="28">
        <v>3</v>
      </c>
      <c r="S180" s="28">
        <v>4</v>
      </c>
      <c r="T180" s="28">
        <v>0</v>
      </c>
      <c r="U180" s="28">
        <v>3</v>
      </c>
      <c r="V180" s="28">
        <v>10</v>
      </c>
      <c r="W180" s="28">
        <v>1</v>
      </c>
      <c r="X180" s="28">
        <v>1</v>
      </c>
      <c r="Y180" s="28">
        <v>0</v>
      </c>
      <c r="Z180" s="28">
        <v>0</v>
      </c>
      <c r="AA180" s="28">
        <v>0</v>
      </c>
      <c r="AB180" s="28">
        <v>0</v>
      </c>
      <c r="AC180" s="28">
        <v>2</v>
      </c>
      <c r="AD180" s="28">
        <v>3</v>
      </c>
      <c r="AE180" s="28">
        <v>1</v>
      </c>
      <c r="AF180" s="28">
        <v>0</v>
      </c>
      <c r="AG180" s="28">
        <v>3</v>
      </c>
      <c r="AH180" s="28">
        <v>3</v>
      </c>
      <c r="AI180" s="28">
        <v>-1</v>
      </c>
      <c r="AJ180" s="28">
        <v>5</v>
      </c>
      <c r="AK180" s="28">
        <v>1</v>
      </c>
    </row>
    <row r="181" spans="1:37" ht="12" customHeight="1">
      <c r="A181" s="32" t="s">
        <v>394</v>
      </c>
      <c r="B181" s="32" t="s">
        <v>110</v>
      </c>
      <c r="C181" s="32" t="s">
        <v>68</v>
      </c>
      <c r="D181" s="36">
        <v>2000000</v>
      </c>
      <c r="E181" s="28">
        <f t="shared" si="5"/>
        <v>67</v>
      </c>
      <c r="F181" s="28">
        <v>0</v>
      </c>
      <c r="G181" s="28">
        <v>-1</v>
      </c>
      <c r="H181" s="28">
        <v>3</v>
      </c>
      <c r="I181" s="28">
        <v>3</v>
      </c>
      <c r="J181" s="28">
        <v>0</v>
      </c>
      <c r="K181" s="28">
        <v>3</v>
      </c>
      <c r="L181" s="28">
        <v>0</v>
      </c>
      <c r="M181" s="28">
        <v>10</v>
      </c>
      <c r="N181" s="28">
        <v>1</v>
      </c>
      <c r="O181" s="28">
        <v>0</v>
      </c>
      <c r="P181" s="28">
        <v>1</v>
      </c>
      <c r="Q181" s="28">
        <v>3</v>
      </c>
      <c r="R181" s="28">
        <v>0</v>
      </c>
      <c r="S181" s="28">
        <v>6</v>
      </c>
      <c r="T181" s="28">
        <v>0</v>
      </c>
      <c r="U181" s="28">
        <v>5</v>
      </c>
      <c r="V181" s="28">
        <v>9</v>
      </c>
      <c r="W181" s="28">
        <v>1</v>
      </c>
      <c r="X181" s="28">
        <v>1</v>
      </c>
      <c r="Y181" s="28">
        <v>0</v>
      </c>
      <c r="Z181" s="28">
        <v>0</v>
      </c>
      <c r="AA181" s="28">
        <v>0</v>
      </c>
      <c r="AB181" s="28">
        <v>0</v>
      </c>
      <c r="AC181" s="28">
        <v>7</v>
      </c>
      <c r="AD181" s="28">
        <v>3</v>
      </c>
      <c r="AE181" s="28">
        <v>1</v>
      </c>
      <c r="AF181" s="28">
        <v>0</v>
      </c>
      <c r="AG181" s="28">
        <v>7</v>
      </c>
      <c r="AH181" s="28">
        <v>3</v>
      </c>
      <c r="AI181" s="28">
        <v>0</v>
      </c>
      <c r="AJ181" s="28">
        <v>0</v>
      </c>
      <c r="AK181" s="28">
        <v>1</v>
      </c>
    </row>
    <row r="182" spans="1:37" ht="12" customHeight="1">
      <c r="A182" s="32" t="s">
        <v>395</v>
      </c>
      <c r="B182" s="32" t="s">
        <v>110</v>
      </c>
      <c r="C182" s="32" t="s">
        <v>68</v>
      </c>
      <c r="D182" s="36">
        <v>2000000</v>
      </c>
      <c r="E182" s="28">
        <f t="shared" si="5"/>
        <v>96</v>
      </c>
      <c r="F182" s="28">
        <v>0</v>
      </c>
      <c r="G182" s="28">
        <v>4</v>
      </c>
      <c r="H182" s="28">
        <v>3</v>
      </c>
      <c r="I182" s="28">
        <v>12</v>
      </c>
      <c r="J182" s="28">
        <v>0</v>
      </c>
      <c r="K182" s="28">
        <v>7</v>
      </c>
      <c r="L182" s="28">
        <v>0</v>
      </c>
      <c r="M182" s="28">
        <v>12</v>
      </c>
      <c r="N182" s="28">
        <v>5</v>
      </c>
      <c r="O182" s="28">
        <v>0</v>
      </c>
      <c r="P182" s="28">
        <v>1</v>
      </c>
      <c r="Q182" s="28">
        <v>2</v>
      </c>
      <c r="R182" s="28">
        <v>9</v>
      </c>
      <c r="S182" s="28">
        <v>10</v>
      </c>
      <c r="T182" s="28">
        <v>0</v>
      </c>
      <c r="U182" s="28">
        <v>1</v>
      </c>
      <c r="V182" s="28">
        <v>7</v>
      </c>
      <c r="W182" s="28">
        <v>5</v>
      </c>
      <c r="X182" s="28">
        <v>1</v>
      </c>
      <c r="Y182" s="28">
        <v>0</v>
      </c>
      <c r="Z182" s="28">
        <v>0</v>
      </c>
      <c r="AA182" s="28">
        <v>0</v>
      </c>
      <c r="AB182" s="28">
        <v>3</v>
      </c>
      <c r="AC182" s="28">
        <v>0</v>
      </c>
      <c r="AD182" s="28">
        <v>3</v>
      </c>
      <c r="AE182" s="28">
        <v>1</v>
      </c>
      <c r="AF182" s="28">
        <v>0</v>
      </c>
      <c r="AG182" s="28">
        <v>3</v>
      </c>
      <c r="AH182" s="28">
        <v>3</v>
      </c>
      <c r="AI182" s="28">
        <v>0</v>
      </c>
      <c r="AJ182" s="28">
        <v>3</v>
      </c>
      <c r="AK182" s="28">
        <v>1</v>
      </c>
    </row>
    <row r="183" spans="1:37" ht="12" customHeight="1">
      <c r="A183" s="32" t="s">
        <v>396</v>
      </c>
      <c r="B183" s="32" t="s">
        <v>110</v>
      </c>
      <c r="C183" s="32" t="s">
        <v>68</v>
      </c>
      <c r="D183" s="36">
        <v>2000000</v>
      </c>
      <c r="E183" s="28">
        <f t="shared" si="5"/>
        <v>19</v>
      </c>
      <c r="F183" s="28">
        <v>0</v>
      </c>
      <c r="G183" s="28">
        <v>-1</v>
      </c>
      <c r="H183" s="28">
        <v>3</v>
      </c>
      <c r="I183" s="28">
        <v>0</v>
      </c>
      <c r="J183" s="28">
        <v>0</v>
      </c>
      <c r="K183" s="28">
        <v>3</v>
      </c>
      <c r="L183" s="28">
        <v>0</v>
      </c>
      <c r="M183" s="28">
        <v>3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1</v>
      </c>
      <c r="T183" s="28">
        <v>0</v>
      </c>
      <c r="U183" s="28">
        <v>1</v>
      </c>
      <c r="V183" s="28">
        <v>4</v>
      </c>
      <c r="W183" s="28">
        <v>1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3</v>
      </c>
      <c r="AK183" s="28">
        <v>1</v>
      </c>
    </row>
    <row r="184" spans="1:37" ht="12" customHeight="1">
      <c r="A184" s="32" t="s">
        <v>397</v>
      </c>
      <c r="B184" s="32" t="s">
        <v>110</v>
      </c>
      <c r="C184" s="32" t="s">
        <v>70</v>
      </c>
      <c r="D184" s="36">
        <v>100000</v>
      </c>
      <c r="E184" s="28">
        <f t="shared" si="5"/>
        <v>4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3</v>
      </c>
      <c r="N184" s="28">
        <v>0</v>
      </c>
      <c r="O184" s="28">
        <v>0</v>
      </c>
      <c r="P184" s="28">
        <v>1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ht="12" customHeight="1">
      <c r="A185" s="32" t="s">
        <v>398</v>
      </c>
      <c r="B185" s="32" t="s">
        <v>110</v>
      </c>
      <c r="C185" s="32" t="s">
        <v>70</v>
      </c>
      <c r="D185" s="36">
        <v>500000</v>
      </c>
      <c r="E185" s="28">
        <f t="shared" si="5"/>
        <v>6</v>
      </c>
      <c r="F185" s="28">
        <v>0</v>
      </c>
      <c r="G185" s="28">
        <v>0</v>
      </c>
      <c r="H185" s="28">
        <v>3</v>
      </c>
      <c r="I185" s="28">
        <v>3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ht="12" customHeight="1">
      <c r="A186" s="32" t="s">
        <v>399</v>
      </c>
      <c r="B186" s="32" t="s">
        <v>110</v>
      </c>
      <c r="C186" s="32" t="s">
        <v>70</v>
      </c>
      <c r="D186" s="36">
        <v>1000000</v>
      </c>
      <c r="E186" s="28">
        <f t="shared" si="5"/>
        <v>81</v>
      </c>
      <c r="F186" s="28">
        <v>0</v>
      </c>
      <c r="G186" s="28">
        <v>0</v>
      </c>
      <c r="H186" s="28">
        <v>6</v>
      </c>
      <c r="I186" s="28">
        <v>5</v>
      </c>
      <c r="J186" s="28">
        <v>0</v>
      </c>
      <c r="K186" s="28">
        <v>4</v>
      </c>
      <c r="L186" s="28">
        <v>0</v>
      </c>
      <c r="M186" s="28">
        <v>6</v>
      </c>
      <c r="N186" s="28">
        <v>1</v>
      </c>
      <c r="O186" s="28">
        <v>0</v>
      </c>
      <c r="P186" s="28">
        <v>1</v>
      </c>
      <c r="Q186" s="28">
        <v>11</v>
      </c>
      <c r="R186" s="28">
        <v>6</v>
      </c>
      <c r="S186" s="28">
        <v>4</v>
      </c>
      <c r="T186" s="28">
        <v>0</v>
      </c>
      <c r="U186" s="28">
        <v>1</v>
      </c>
      <c r="V186" s="28">
        <v>4</v>
      </c>
      <c r="W186" s="28">
        <v>4</v>
      </c>
      <c r="X186" s="28">
        <v>1</v>
      </c>
      <c r="Y186" s="28">
        <v>-1</v>
      </c>
      <c r="Z186" s="28">
        <v>0</v>
      </c>
      <c r="AA186" s="28">
        <v>0</v>
      </c>
      <c r="AB186" s="28">
        <v>0</v>
      </c>
      <c r="AC186" s="28">
        <v>7</v>
      </c>
      <c r="AD186" s="28">
        <v>8</v>
      </c>
      <c r="AE186" s="28">
        <v>1</v>
      </c>
      <c r="AF186" s="28">
        <v>0</v>
      </c>
      <c r="AG186" s="28">
        <v>5</v>
      </c>
      <c r="AH186" s="28">
        <v>3</v>
      </c>
      <c r="AI186" s="28">
        <v>0</v>
      </c>
      <c r="AJ186" s="28">
        <v>3</v>
      </c>
      <c r="AK186" s="28">
        <v>1</v>
      </c>
    </row>
    <row r="187" spans="1:37" ht="12" customHeight="1">
      <c r="A187" s="32" t="s">
        <v>400</v>
      </c>
      <c r="B187" s="32" t="s">
        <v>110</v>
      </c>
      <c r="C187" s="32" t="s">
        <v>70</v>
      </c>
      <c r="D187" s="36">
        <v>2500000</v>
      </c>
      <c r="E187" s="28">
        <f t="shared" si="5"/>
        <v>88</v>
      </c>
      <c r="F187" s="28">
        <v>0</v>
      </c>
      <c r="G187" s="28">
        <v>0</v>
      </c>
      <c r="H187" s="28">
        <v>8</v>
      </c>
      <c r="I187" s="28">
        <v>3</v>
      </c>
      <c r="J187" s="28">
        <v>0</v>
      </c>
      <c r="K187" s="28">
        <v>3</v>
      </c>
      <c r="L187" s="28">
        <v>0</v>
      </c>
      <c r="M187" s="28">
        <v>10</v>
      </c>
      <c r="N187" s="28">
        <v>3</v>
      </c>
      <c r="O187" s="28">
        <v>0</v>
      </c>
      <c r="P187" s="28">
        <v>4</v>
      </c>
      <c r="Q187" s="28">
        <v>11</v>
      </c>
      <c r="R187" s="28">
        <v>3</v>
      </c>
      <c r="S187" s="28">
        <v>6</v>
      </c>
      <c r="T187" s="28">
        <v>0</v>
      </c>
      <c r="U187" s="28">
        <v>1</v>
      </c>
      <c r="V187" s="28">
        <v>6</v>
      </c>
      <c r="W187" s="28">
        <v>3</v>
      </c>
      <c r="X187" s="28">
        <v>1</v>
      </c>
      <c r="Y187" s="28">
        <v>0</v>
      </c>
      <c r="Z187" s="28">
        <v>0</v>
      </c>
      <c r="AA187" s="28">
        <v>0</v>
      </c>
      <c r="AB187" s="28">
        <v>0</v>
      </c>
      <c r="AC187" s="28">
        <v>6</v>
      </c>
      <c r="AD187" s="28">
        <v>3</v>
      </c>
      <c r="AE187" s="28">
        <v>1</v>
      </c>
      <c r="AF187" s="28">
        <v>0</v>
      </c>
      <c r="AG187" s="28">
        <v>7</v>
      </c>
      <c r="AH187" s="28">
        <v>3</v>
      </c>
      <c r="AI187" s="28">
        <v>-1</v>
      </c>
      <c r="AJ187" s="28">
        <v>6</v>
      </c>
      <c r="AK187" s="28">
        <v>1</v>
      </c>
    </row>
    <row r="188" spans="1:37" ht="12" customHeight="1">
      <c r="A188" s="32" t="s">
        <v>401</v>
      </c>
      <c r="B188" s="32" t="s">
        <v>110</v>
      </c>
      <c r="C188" s="32" t="s">
        <v>70</v>
      </c>
      <c r="D188" s="36">
        <v>3250000</v>
      </c>
      <c r="E188" s="28">
        <f t="shared" si="5"/>
        <v>95</v>
      </c>
      <c r="F188" s="28">
        <v>0</v>
      </c>
      <c r="G188" s="28">
        <v>0</v>
      </c>
      <c r="H188" s="28">
        <v>3</v>
      </c>
      <c r="I188" s="28">
        <v>9</v>
      </c>
      <c r="J188" s="28">
        <v>0</v>
      </c>
      <c r="K188" s="28">
        <v>6</v>
      </c>
      <c r="L188" s="28">
        <v>0</v>
      </c>
      <c r="M188" s="28">
        <v>12</v>
      </c>
      <c r="N188" s="28">
        <v>0</v>
      </c>
      <c r="O188" s="28">
        <v>0</v>
      </c>
      <c r="P188" s="28">
        <v>1</v>
      </c>
      <c r="Q188" s="28">
        <v>3</v>
      </c>
      <c r="R188" s="28">
        <v>5</v>
      </c>
      <c r="S188" s="28">
        <v>12</v>
      </c>
      <c r="T188" s="28">
        <v>0</v>
      </c>
      <c r="U188" s="28">
        <v>4</v>
      </c>
      <c r="V188" s="28">
        <v>4</v>
      </c>
      <c r="W188" s="28">
        <v>1</v>
      </c>
      <c r="X188" s="28">
        <v>1</v>
      </c>
      <c r="Y188" s="28">
        <v>0</v>
      </c>
      <c r="Z188" s="28">
        <v>0</v>
      </c>
      <c r="AA188" s="28">
        <v>0</v>
      </c>
      <c r="AB188" s="28">
        <v>2</v>
      </c>
      <c r="AC188" s="28">
        <v>6</v>
      </c>
      <c r="AD188" s="28">
        <v>9</v>
      </c>
      <c r="AE188" s="28">
        <v>1</v>
      </c>
      <c r="AF188" s="28">
        <v>0</v>
      </c>
      <c r="AG188" s="28">
        <v>3</v>
      </c>
      <c r="AH188" s="28">
        <v>6</v>
      </c>
      <c r="AI188" s="28">
        <v>0</v>
      </c>
      <c r="AJ188" s="28">
        <v>6</v>
      </c>
      <c r="AK188" s="28">
        <v>1</v>
      </c>
    </row>
    <row r="189" spans="1:37" ht="12" customHeight="1">
      <c r="A189" s="32" t="s">
        <v>402</v>
      </c>
      <c r="B189" s="32" t="s">
        <v>39</v>
      </c>
      <c r="C189" s="32" t="s">
        <v>60</v>
      </c>
      <c r="D189" s="36">
        <v>125000</v>
      </c>
      <c r="E189" s="28">
        <f t="shared" si="5"/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ht="12" customHeight="1">
      <c r="A190" s="32" t="s">
        <v>403</v>
      </c>
      <c r="B190" s="32" t="s">
        <v>39</v>
      </c>
      <c r="C190" s="32" t="s">
        <v>60</v>
      </c>
      <c r="D190" s="36">
        <v>250000</v>
      </c>
      <c r="E190" s="28">
        <f t="shared" si="5"/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ht="12" customHeight="1">
      <c r="A191" s="32" t="s">
        <v>404</v>
      </c>
      <c r="B191" s="32" t="s">
        <v>39</v>
      </c>
      <c r="C191" s="32" t="s">
        <v>60</v>
      </c>
      <c r="D191" s="36">
        <v>500000</v>
      </c>
      <c r="E191" s="28">
        <f t="shared" si="5"/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ht="12" customHeight="1">
      <c r="A192" s="32" t="s">
        <v>405</v>
      </c>
      <c r="B192" s="32" t="s">
        <v>39</v>
      </c>
      <c r="C192" s="32" t="s">
        <v>60</v>
      </c>
      <c r="D192" s="36">
        <v>3500000</v>
      </c>
      <c r="E192" s="28">
        <f t="shared" si="5"/>
        <v>12</v>
      </c>
      <c r="F192" s="28">
        <v>6</v>
      </c>
      <c r="G192" s="28">
        <v>6</v>
      </c>
      <c r="H192" s="29" t="s">
        <v>211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ht="12" customHeight="1">
      <c r="A193" s="32" t="s">
        <v>239</v>
      </c>
      <c r="B193" s="32" t="s">
        <v>39</v>
      </c>
      <c r="C193" s="32" t="s">
        <v>60</v>
      </c>
      <c r="D193" s="36">
        <v>1000000</v>
      </c>
      <c r="E193" s="28">
        <f t="shared" si="5"/>
        <v>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3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4</v>
      </c>
    </row>
    <row r="194" spans="1:37" ht="12" customHeight="1">
      <c r="A194" s="32" t="s">
        <v>406</v>
      </c>
      <c r="B194" s="32" t="s">
        <v>39</v>
      </c>
      <c r="C194" s="32" t="s">
        <v>60</v>
      </c>
      <c r="D194" s="36">
        <v>2500000</v>
      </c>
      <c r="E194" s="28">
        <f>SUM(F194:AK194)+16</f>
        <v>109</v>
      </c>
      <c r="F194" s="28">
        <v>0</v>
      </c>
      <c r="G194" s="28">
        <v>0</v>
      </c>
      <c r="H194" s="28">
        <v>6</v>
      </c>
      <c r="I194" s="28">
        <v>6</v>
      </c>
      <c r="J194" s="28">
        <v>0</v>
      </c>
      <c r="K194" s="28">
        <v>4</v>
      </c>
      <c r="L194" s="28">
        <v>0</v>
      </c>
      <c r="M194" s="28">
        <v>6</v>
      </c>
      <c r="N194" s="28">
        <v>0</v>
      </c>
      <c r="O194" s="28">
        <v>6</v>
      </c>
      <c r="P194" s="28">
        <v>0</v>
      </c>
      <c r="Q194" s="28">
        <v>3</v>
      </c>
      <c r="R194" s="28">
        <v>3</v>
      </c>
      <c r="S194" s="28">
        <v>3</v>
      </c>
      <c r="T194" s="28">
        <v>6</v>
      </c>
      <c r="U194" s="28">
        <v>4</v>
      </c>
      <c r="V194" s="28">
        <v>0</v>
      </c>
      <c r="W194" s="28">
        <v>1</v>
      </c>
      <c r="X194" s="28">
        <v>6</v>
      </c>
      <c r="Y194" s="28">
        <v>12</v>
      </c>
      <c r="Z194" s="28">
        <v>0</v>
      </c>
      <c r="AA194" s="28">
        <v>0</v>
      </c>
      <c r="AB194" s="28">
        <v>1</v>
      </c>
      <c r="AC194" s="28">
        <v>3</v>
      </c>
      <c r="AD194" s="28">
        <v>6</v>
      </c>
      <c r="AE194" s="28">
        <v>6</v>
      </c>
      <c r="AF194" s="28">
        <v>1</v>
      </c>
      <c r="AG194" s="28">
        <v>4</v>
      </c>
      <c r="AH194" s="28">
        <v>0</v>
      </c>
      <c r="AI194" s="28">
        <v>3</v>
      </c>
      <c r="AJ194" s="28">
        <v>3</v>
      </c>
      <c r="AK194" s="28">
        <v>0</v>
      </c>
    </row>
    <row r="195" spans="1:37" ht="12" customHeight="1">
      <c r="A195" s="32" t="s">
        <v>407</v>
      </c>
      <c r="B195" s="32" t="s">
        <v>39</v>
      </c>
      <c r="C195" s="32" t="s">
        <v>69</v>
      </c>
      <c r="D195" s="36">
        <v>250000</v>
      </c>
      <c r="E195" s="28">
        <f aca="true" t="shared" si="6" ref="E195:E226">SUM(F195:AK195)</f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ht="12" customHeight="1">
      <c r="A196" s="32" t="s">
        <v>408</v>
      </c>
      <c r="B196" s="32" t="s">
        <v>39</v>
      </c>
      <c r="C196" s="32" t="s">
        <v>69</v>
      </c>
      <c r="D196" s="36">
        <v>250000</v>
      </c>
      <c r="E196" s="28">
        <f t="shared" si="6"/>
        <v>18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3</v>
      </c>
      <c r="S196" s="28">
        <v>3</v>
      </c>
      <c r="T196" s="28">
        <v>0</v>
      </c>
      <c r="U196" s="28">
        <v>0</v>
      </c>
      <c r="V196" s="28">
        <v>0</v>
      </c>
      <c r="W196" s="28">
        <v>1</v>
      </c>
      <c r="X196" s="28">
        <v>4</v>
      </c>
      <c r="Y196" s="28">
        <v>4</v>
      </c>
      <c r="Z196" s="28">
        <v>0</v>
      </c>
      <c r="AA196" s="28">
        <v>0</v>
      </c>
      <c r="AB196" s="28">
        <v>1</v>
      </c>
      <c r="AC196" s="28">
        <v>0</v>
      </c>
      <c r="AD196" s="28">
        <v>0</v>
      </c>
      <c r="AE196" s="28">
        <v>0</v>
      </c>
      <c r="AF196" s="28">
        <v>0</v>
      </c>
      <c r="AG196" s="28">
        <v>2</v>
      </c>
      <c r="AH196" s="28">
        <v>0</v>
      </c>
      <c r="AI196" s="28">
        <v>0</v>
      </c>
      <c r="AJ196" s="28">
        <v>0</v>
      </c>
      <c r="AK196" s="28">
        <v>0</v>
      </c>
    </row>
    <row r="197" spans="1:37" ht="12" customHeight="1">
      <c r="A197" s="32" t="s">
        <v>409</v>
      </c>
      <c r="B197" s="32" t="s">
        <v>39</v>
      </c>
      <c r="C197" s="32" t="s">
        <v>69</v>
      </c>
      <c r="D197" s="36">
        <v>750000</v>
      </c>
      <c r="E197" s="28">
        <f t="shared" si="6"/>
        <v>15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6</v>
      </c>
      <c r="N197" s="28">
        <v>3</v>
      </c>
      <c r="O197" s="28">
        <v>4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2</v>
      </c>
    </row>
    <row r="198" spans="1:37" ht="12" customHeight="1">
      <c r="A198" s="32" t="s">
        <v>410</v>
      </c>
      <c r="B198" s="32" t="s">
        <v>39</v>
      </c>
      <c r="C198" s="32" t="s">
        <v>69</v>
      </c>
      <c r="D198" s="36">
        <v>750000</v>
      </c>
      <c r="E198" s="28">
        <f t="shared" si="6"/>
        <v>57</v>
      </c>
      <c r="F198" s="28">
        <v>4</v>
      </c>
      <c r="G198" s="28">
        <v>4</v>
      </c>
      <c r="H198" s="28">
        <v>4</v>
      </c>
      <c r="I198" s="28">
        <v>4</v>
      </c>
      <c r="J198" s="28">
        <v>0</v>
      </c>
      <c r="K198" s="28">
        <v>2</v>
      </c>
      <c r="L198" s="28">
        <v>0</v>
      </c>
      <c r="M198" s="28">
        <v>4</v>
      </c>
      <c r="N198" s="28">
        <v>0</v>
      </c>
      <c r="O198" s="28">
        <v>4</v>
      </c>
      <c r="P198" s="28">
        <v>0</v>
      </c>
      <c r="Q198" s="28">
        <v>3</v>
      </c>
      <c r="R198" s="28">
        <v>0</v>
      </c>
      <c r="S198" s="28">
        <v>0</v>
      </c>
      <c r="T198" s="28">
        <v>0</v>
      </c>
      <c r="U198" s="28">
        <v>2</v>
      </c>
      <c r="V198" s="28">
        <v>0</v>
      </c>
      <c r="W198" s="28">
        <v>1</v>
      </c>
      <c r="X198" s="28">
        <v>6</v>
      </c>
      <c r="Y198" s="28">
        <v>7</v>
      </c>
      <c r="Z198" s="28">
        <v>2</v>
      </c>
      <c r="AA198" s="28">
        <v>-1</v>
      </c>
      <c r="AB198" s="28">
        <v>0</v>
      </c>
      <c r="AC198" s="28">
        <v>0</v>
      </c>
      <c r="AD198" s="28">
        <v>0</v>
      </c>
      <c r="AE198" s="28">
        <v>4</v>
      </c>
      <c r="AF198" s="28">
        <v>1</v>
      </c>
      <c r="AG198" s="28">
        <v>2</v>
      </c>
      <c r="AH198" s="28">
        <v>0</v>
      </c>
      <c r="AI198" s="28">
        <v>3</v>
      </c>
      <c r="AJ198" s="28">
        <v>-1</v>
      </c>
      <c r="AK198" s="28">
        <v>2</v>
      </c>
    </row>
    <row r="199" spans="1:37" ht="12" customHeight="1">
      <c r="A199" s="32" t="s">
        <v>411</v>
      </c>
      <c r="B199" s="32" t="s">
        <v>39</v>
      </c>
      <c r="C199" s="32" t="s">
        <v>69</v>
      </c>
      <c r="D199" s="36">
        <v>1000000</v>
      </c>
      <c r="E199" s="28">
        <f t="shared" si="6"/>
        <v>5</v>
      </c>
      <c r="F199" s="28">
        <v>0</v>
      </c>
      <c r="G199" s="28">
        <v>0</v>
      </c>
      <c r="H199" s="28">
        <v>0</v>
      </c>
      <c r="I199" s="28">
        <v>3</v>
      </c>
      <c r="J199" s="28">
        <v>0</v>
      </c>
      <c r="K199" s="28">
        <v>2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</row>
    <row r="200" spans="1:37" ht="12" customHeight="1">
      <c r="A200" s="32" t="s">
        <v>412</v>
      </c>
      <c r="B200" s="32" t="s">
        <v>39</v>
      </c>
      <c r="C200" s="32" t="s">
        <v>69</v>
      </c>
      <c r="D200" s="36">
        <v>1500000</v>
      </c>
      <c r="E200" s="28">
        <f t="shared" si="6"/>
        <v>31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4</v>
      </c>
      <c r="P200" s="28">
        <v>0</v>
      </c>
      <c r="Q200" s="28">
        <v>3</v>
      </c>
      <c r="R200" s="28">
        <v>3</v>
      </c>
      <c r="S200" s="28">
        <v>3</v>
      </c>
      <c r="T200" s="28">
        <v>4</v>
      </c>
      <c r="U200" s="28">
        <v>2</v>
      </c>
      <c r="V200" s="28">
        <v>0</v>
      </c>
      <c r="W200" s="28">
        <v>0</v>
      </c>
      <c r="X200" s="28">
        <v>0</v>
      </c>
      <c r="Y200" s="28">
        <v>4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1</v>
      </c>
      <c r="AG200" s="28">
        <v>2</v>
      </c>
      <c r="AH200" s="28">
        <v>0</v>
      </c>
      <c r="AI200" s="28">
        <v>3</v>
      </c>
      <c r="AJ200" s="28">
        <v>0</v>
      </c>
      <c r="AK200" s="28">
        <v>2</v>
      </c>
    </row>
    <row r="201" spans="1:37" ht="12" customHeight="1">
      <c r="A201" s="32" t="s">
        <v>413</v>
      </c>
      <c r="B201" s="32" t="s">
        <v>39</v>
      </c>
      <c r="C201" s="32" t="s">
        <v>69</v>
      </c>
      <c r="D201" s="36">
        <v>2500000</v>
      </c>
      <c r="E201" s="28">
        <f t="shared" si="6"/>
        <v>49</v>
      </c>
      <c r="F201" s="28">
        <v>4</v>
      </c>
      <c r="G201" s="28">
        <v>4</v>
      </c>
      <c r="H201" s="28">
        <v>4</v>
      </c>
      <c r="I201" s="28">
        <v>4</v>
      </c>
      <c r="J201" s="28">
        <v>0</v>
      </c>
      <c r="K201" s="28">
        <v>0</v>
      </c>
      <c r="L201" s="28">
        <v>0</v>
      </c>
      <c r="M201" s="28">
        <v>4</v>
      </c>
      <c r="N201" s="28">
        <v>3</v>
      </c>
      <c r="O201" s="28">
        <v>4</v>
      </c>
      <c r="P201" s="28">
        <v>2</v>
      </c>
      <c r="Q201" s="28">
        <v>3</v>
      </c>
      <c r="R201" s="28">
        <v>3</v>
      </c>
      <c r="S201" s="28">
        <v>3</v>
      </c>
      <c r="T201" s="28">
        <v>6</v>
      </c>
      <c r="U201" s="28">
        <v>2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1</v>
      </c>
      <c r="AG201" s="28">
        <v>0</v>
      </c>
      <c r="AH201" s="28">
        <v>0</v>
      </c>
      <c r="AI201" s="28">
        <v>0</v>
      </c>
      <c r="AJ201" s="28">
        <v>0</v>
      </c>
      <c r="AK201" s="28">
        <v>2</v>
      </c>
    </row>
    <row r="202" spans="1:37" ht="12" customHeight="1">
      <c r="A202" s="32" t="s">
        <v>414</v>
      </c>
      <c r="B202" s="32" t="s">
        <v>39</v>
      </c>
      <c r="C202" s="32" t="s">
        <v>69</v>
      </c>
      <c r="D202" s="36">
        <v>2500000</v>
      </c>
      <c r="E202" s="28">
        <f t="shared" si="6"/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ht="12" customHeight="1">
      <c r="A203" s="32" t="s">
        <v>415</v>
      </c>
      <c r="B203" s="32" t="s">
        <v>39</v>
      </c>
      <c r="C203" s="32" t="s">
        <v>69</v>
      </c>
      <c r="D203" s="36">
        <v>3000000</v>
      </c>
      <c r="E203" s="28">
        <f t="shared" si="6"/>
        <v>61</v>
      </c>
      <c r="F203" s="28">
        <v>4</v>
      </c>
      <c r="G203" s="28">
        <v>4</v>
      </c>
      <c r="H203" s="28">
        <v>4</v>
      </c>
      <c r="I203" s="28">
        <v>0</v>
      </c>
      <c r="J203" s="28">
        <v>0</v>
      </c>
      <c r="K203" s="28">
        <v>0</v>
      </c>
      <c r="L203" s="28">
        <v>0</v>
      </c>
      <c r="M203" s="28">
        <v>4</v>
      </c>
      <c r="N203" s="28">
        <v>3</v>
      </c>
      <c r="O203" s="28">
        <v>4</v>
      </c>
      <c r="P203" s="28">
        <v>0</v>
      </c>
      <c r="Q203" s="28">
        <v>5</v>
      </c>
      <c r="R203" s="28">
        <v>0</v>
      </c>
      <c r="S203" s="28">
        <v>-1</v>
      </c>
      <c r="T203" s="28">
        <v>0</v>
      </c>
      <c r="U203" s="28">
        <v>0</v>
      </c>
      <c r="V203" s="28">
        <v>0</v>
      </c>
      <c r="W203" s="28">
        <v>3</v>
      </c>
      <c r="X203" s="28">
        <v>4</v>
      </c>
      <c r="Y203" s="28">
        <v>8</v>
      </c>
      <c r="Z203" s="28">
        <v>0</v>
      </c>
      <c r="AA203" s="28">
        <v>0</v>
      </c>
      <c r="AB203" s="28">
        <v>1</v>
      </c>
      <c r="AC203" s="28">
        <v>3</v>
      </c>
      <c r="AD203" s="28">
        <v>4</v>
      </c>
      <c r="AE203" s="28">
        <v>4</v>
      </c>
      <c r="AF203" s="28">
        <v>0</v>
      </c>
      <c r="AG203" s="28">
        <v>1</v>
      </c>
      <c r="AH203" s="28">
        <v>0</v>
      </c>
      <c r="AI203" s="28">
        <v>3</v>
      </c>
      <c r="AJ203" s="28">
        <v>3</v>
      </c>
      <c r="AK203" s="28">
        <v>0</v>
      </c>
    </row>
    <row r="204" spans="1:37" ht="12" customHeight="1">
      <c r="A204" s="32" t="s">
        <v>416</v>
      </c>
      <c r="B204" s="32" t="s">
        <v>39</v>
      </c>
      <c r="C204" s="32" t="s">
        <v>69</v>
      </c>
      <c r="D204" s="36">
        <v>3250000</v>
      </c>
      <c r="E204" s="28">
        <f t="shared" si="6"/>
        <v>106</v>
      </c>
      <c r="F204" s="28">
        <v>11</v>
      </c>
      <c r="G204" s="28">
        <v>4</v>
      </c>
      <c r="H204" s="28">
        <v>4</v>
      </c>
      <c r="I204" s="28">
        <v>4</v>
      </c>
      <c r="J204" s="28">
        <v>0</v>
      </c>
      <c r="K204" s="28">
        <v>2</v>
      </c>
      <c r="L204" s="28">
        <v>0</v>
      </c>
      <c r="M204" s="28">
        <v>4</v>
      </c>
      <c r="N204" s="28">
        <v>8</v>
      </c>
      <c r="O204" s="28">
        <v>8</v>
      </c>
      <c r="P204" s="28">
        <v>0</v>
      </c>
      <c r="Q204" s="28">
        <v>0</v>
      </c>
      <c r="R204" s="28">
        <v>0</v>
      </c>
      <c r="S204" s="28">
        <v>3</v>
      </c>
      <c r="T204" s="28">
        <v>0</v>
      </c>
      <c r="U204" s="28">
        <v>2</v>
      </c>
      <c r="V204" s="28">
        <v>0</v>
      </c>
      <c r="W204" s="28">
        <v>1</v>
      </c>
      <c r="X204" s="28">
        <v>14</v>
      </c>
      <c r="Y204" s="28">
        <v>8</v>
      </c>
      <c r="Z204" s="28">
        <v>0</v>
      </c>
      <c r="AA204" s="28">
        <v>5</v>
      </c>
      <c r="AB204" s="28">
        <v>1</v>
      </c>
      <c r="AC204" s="28">
        <v>3</v>
      </c>
      <c r="AD204" s="28">
        <v>4</v>
      </c>
      <c r="AE204" s="28">
        <v>9</v>
      </c>
      <c r="AF204" s="28">
        <v>1</v>
      </c>
      <c r="AG204" s="28">
        <v>2</v>
      </c>
      <c r="AH204" s="28">
        <v>0</v>
      </c>
      <c r="AI204" s="28">
        <v>3</v>
      </c>
      <c r="AJ204" s="28">
        <v>3</v>
      </c>
      <c r="AK204" s="28">
        <v>2</v>
      </c>
    </row>
    <row r="205" spans="1:37" ht="12" customHeight="1">
      <c r="A205" s="32" t="s">
        <v>417</v>
      </c>
      <c r="B205" s="32" t="s">
        <v>39</v>
      </c>
      <c r="C205" s="32" t="s">
        <v>69</v>
      </c>
      <c r="D205" s="36">
        <v>1500000</v>
      </c>
      <c r="E205" s="28">
        <f t="shared" si="6"/>
        <v>2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2</v>
      </c>
    </row>
    <row r="206" spans="1:37" ht="12" customHeight="1">
      <c r="A206" s="32" t="s">
        <v>115</v>
      </c>
      <c r="B206" s="32" t="s">
        <v>39</v>
      </c>
      <c r="C206" s="32" t="s">
        <v>68</v>
      </c>
      <c r="D206" s="36">
        <v>750000</v>
      </c>
      <c r="E206" s="28">
        <f t="shared" si="6"/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ht="12" customHeight="1">
      <c r="A207" s="32" t="s">
        <v>418</v>
      </c>
      <c r="B207" s="32" t="s">
        <v>39</v>
      </c>
      <c r="C207" s="32" t="s">
        <v>68</v>
      </c>
      <c r="D207" s="36">
        <v>750000</v>
      </c>
      <c r="E207" s="28">
        <f t="shared" si="6"/>
        <v>13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1</v>
      </c>
      <c r="L207" s="28">
        <v>0</v>
      </c>
      <c r="M207" s="28">
        <v>0</v>
      </c>
      <c r="N207" s="28">
        <v>3</v>
      </c>
      <c r="O207" s="28">
        <v>0</v>
      </c>
      <c r="P207" s="28">
        <v>0</v>
      </c>
      <c r="Q207" s="28">
        <v>0</v>
      </c>
      <c r="R207" s="28">
        <v>3</v>
      </c>
      <c r="S207" s="28">
        <v>3</v>
      </c>
      <c r="T207" s="28">
        <v>3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ht="12" customHeight="1">
      <c r="A208" s="32" t="s">
        <v>419</v>
      </c>
      <c r="B208" s="32" t="s">
        <v>39</v>
      </c>
      <c r="C208" s="32" t="s">
        <v>68</v>
      </c>
      <c r="D208" s="36">
        <v>1000000</v>
      </c>
      <c r="E208" s="28">
        <f t="shared" si="6"/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ht="12" customHeight="1">
      <c r="A209" s="32" t="s">
        <v>56</v>
      </c>
      <c r="B209" s="32" t="s">
        <v>39</v>
      </c>
      <c r="C209" s="32" t="s">
        <v>68</v>
      </c>
      <c r="D209" s="36">
        <v>1000000</v>
      </c>
      <c r="E209" s="28">
        <f t="shared" si="6"/>
        <v>43</v>
      </c>
      <c r="F209" s="28">
        <v>3</v>
      </c>
      <c r="G209" s="28">
        <v>3</v>
      </c>
      <c r="H209" s="28">
        <v>0</v>
      </c>
      <c r="I209" s="28">
        <v>3</v>
      </c>
      <c r="J209" s="28">
        <v>0</v>
      </c>
      <c r="K209" s="28">
        <v>1</v>
      </c>
      <c r="L209" s="28">
        <v>0</v>
      </c>
      <c r="M209" s="28">
        <v>3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-1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5</v>
      </c>
      <c r="AC209" s="28">
        <v>3</v>
      </c>
      <c r="AD209" s="28">
        <v>3</v>
      </c>
      <c r="AE209" s="28">
        <v>9</v>
      </c>
      <c r="AF209" s="28">
        <v>1</v>
      </c>
      <c r="AG209" s="28">
        <v>1</v>
      </c>
      <c r="AH209" s="28">
        <v>0</v>
      </c>
      <c r="AI209" s="28">
        <v>3</v>
      </c>
      <c r="AJ209" s="28">
        <v>5</v>
      </c>
      <c r="AK209" s="28">
        <v>1</v>
      </c>
    </row>
    <row r="210" spans="1:37" ht="12" customHeight="1">
      <c r="A210" s="32" t="s">
        <v>420</v>
      </c>
      <c r="B210" s="32" t="s">
        <v>39</v>
      </c>
      <c r="C210" s="32" t="s">
        <v>68</v>
      </c>
      <c r="D210" s="36">
        <v>1250000</v>
      </c>
      <c r="E210" s="28">
        <f t="shared" si="6"/>
        <v>22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1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7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3</v>
      </c>
      <c r="AE210" s="28">
        <v>3</v>
      </c>
      <c r="AF210" s="28">
        <v>3</v>
      </c>
      <c r="AG210" s="28">
        <v>1</v>
      </c>
      <c r="AH210" s="28">
        <v>0</v>
      </c>
      <c r="AI210" s="28">
        <v>3</v>
      </c>
      <c r="AJ210" s="28">
        <v>0</v>
      </c>
      <c r="AK210" s="28">
        <v>1</v>
      </c>
    </row>
    <row r="211" spans="1:37" ht="12" customHeight="1">
      <c r="A211" s="32" t="s">
        <v>421</v>
      </c>
      <c r="B211" s="32" t="s">
        <v>39</v>
      </c>
      <c r="C211" s="32" t="s">
        <v>68</v>
      </c>
      <c r="D211" s="36">
        <v>2500000</v>
      </c>
      <c r="E211" s="28">
        <f t="shared" si="6"/>
        <v>79</v>
      </c>
      <c r="F211" s="28">
        <v>5</v>
      </c>
      <c r="G211" s="28">
        <v>3</v>
      </c>
      <c r="H211" s="28">
        <v>7</v>
      </c>
      <c r="I211" s="28">
        <v>3</v>
      </c>
      <c r="J211" s="28">
        <v>0</v>
      </c>
      <c r="K211" s="28">
        <v>0</v>
      </c>
      <c r="L211" s="28">
        <v>0</v>
      </c>
      <c r="M211" s="28">
        <v>7</v>
      </c>
      <c r="N211" s="28">
        <v>5</v>
      </c>
      <c r="O211" s="28">
        <v>3</v>
      </c>
      <c r="P211" s="28">
        <v>0</v>
      </c>
      <c r="Q211" s="28">
        <v>0</v>
      </c>
      <c r="R211" s="28">
        <v>3</v>
      </c>
      <c r="S211" s="28">
        <v>3</v>
      </c>
      <c r="T211" s="28">
        <v>3</v>
      </c>
      <c r="U211" s="28">
        <v>1</v>
      </c>
      <c r="V211" s="28">
        <v>0</v>
      </c>
      <c r="W211" s="28">
        <v>3</v>
      </c>
      <c r="X211" s="28">
        <v>3</v>
      </c>
      <c r="Y211" s="28">
        <v>7</v>
      </c>
      <c r="Z211" s="28">
        <v>2</v>
      </c>
      <c r="AA211" s="28">
        <v>0</v>
      </c>
      <c r="AB211" s="28">
        <v>0</v>
      </c>
      <c r="AC211" s="28">
        <v>9</v>
      </c>
      <c r="AD211" s="28">
        <v>3</v>
      </c>
      <c r="AE211" s="28">
        <v>3</v>
      </c>
      <c r="AF211" s="28">
        <v>1</v>
      </c>
      <c r="AG211" s="28">
        <v>1</v>
      </c>
      <c r="AH211" s="28">
        <v>0</v>
      </c>
      <c r="AI211" s="28">
        <v>3</v>
      </c>
      <c r="AJ211" s="28">
        <v>1</v>
      </c>
      <c r="AK211" s="28">
        <v>0</v>
      </c>
    </row>
    <row r="212" spans="1:37" ht="12" customHeight="1">
      <c r="A212" s="32" t="s">
        <v>422</v>
      </c>
      <c r="B212" s="32" t="s">
        <v>39</v>
      </c>
      <c r="C212" s="32" t="s">
        <v>68</v>
      </c>
      <c r="D212" s="36">
        <v>3500000</v>
      </c>
      <c r="E212" s="28">
        <f t="shared" si="6"/>
        <v>68</v>
      </c>
      <c r="F212" s="28">
        <v>5</v>
      </c>
      <c r="G212" s="28">
        <v>4</v>
      </c>
      <c r="H212" s="28">
        <v>3</v>
      </c>
      <c r="I212" s="28">
        <v>5</v>
      </c>
      <c r="J212" s="28">
        <v>0</v>
      </c>
      <c r="K212" s="28">
        <v>1</v>
      </c>
      <c r="L212" s="28">
        <v>0</v>
      </c>
      <c r="M212" s="28">
        <v>3</v>
      </c>
      <c r="N212" s="28">
        <v>9</v>
      </c>
      <c r="O212" s="28">
        <v>3</v>
      </c>
      <c r="P212" s="28">
        <v>0</v>
      </c>
      <c r="Q212" s="28">
        <v>0</v>
      </c>
      <c r="R212" s="28">
        <v>0</v>
      </c>
      <c r="S212" s="28">
        <v>0</v>
      </c>
      <c r="T212" s="28">
        <v>3</v>
      </c>
      <c r="U212" s="28">
        <v>1</v>
      </c>
      <c r="V212" s="28">
        <v>0</v>
      </c>
      <c r="W212" s="28">
        <v>0</v>
      </c>
      <c r="X212" s="28">
        <v>3</v>
      </c>
      <c r="Y212" s="28">
        <v>6</v>
      </c>
      <c r="Z212" s="28">
        <v>0</v>
      </c>
      <c r="AA212" s="28">
        <v>0</v>
      </c>
      <c r="AB212" s="28">
        <v>1</v>
      </c>
      <c r="AC212" s="28">
        <v>3</v>
      </c>
      <c r="AD212" s="28">
        <v>3</v>
      </c>
      <c r="AE212" s="28">
        <v>5</v>
      </c>
      <c r="AF212" s="28">
        <v>1</v>
      </c>
      <c r="AG212" s="28">
        <v>0</v>
      </c>
      <c r="AH212" s="28">
        <v>-1</v>
      </c>
      <c r="AI212" s="28">
        <v>7</v>
      </c>
      <c r="AJ212" s="28">
        <v>3</v>
      </c>
      <c r="AK212" s="28">
        <v>0</v>
      </c>
    </row>
    <row r="213" spans="1:37" ht="12" customHeight="1">
      <c r="A213" s="32" t="s">
        <v>423</v>
      </c>
      <c r="B213" s="32" t="s">
        <v>39</v>
      </c>
      <c r="C213" s="32" t="s">
        <v>68</v>
      </c>
      <c r="D213" s="36">
        <v>3500000</v>
      </c>
      <c r="E213" s="28">
        <f t="shared" si="6"/>
        <v>133</v>
      </c>
      <c r="F213" s="28">
        <v>17</v>
      </c>
      <c r="G213" s="28">
        <v>6</v>
      </c>
      <c r="H213" s="28">
        <v>11</v>
      </c>
      <c r="I213" s="28">
        <v>7</v>
      </c>
      <c r="J213" s="28">
        <v>0</v>
      </c>
      <c r="K213" s="28">
        <v>0</v>
      </c>
      <c r="L213" s="28">
        <v>0</v>
      </c>
      <c r="M213" s="28">
        <v>3</v>
      </c>
      <c r="N213" s="28">
        <v>0</v>
      </c>
      <c r="O213" s="28">
        <v>3</v>
      </c>
      <c r="P213" s="28">
        <v>3</v>
      </c>
      <c r="Q213" s="28">
        <v>11</v>
      </c>
      <c r="R213" s="28">
        <v>3</v>
      </c>
      <c r="S213" s="28">
        <v>5</v>
      </c>
      <c r="T213" s="28">
        <v>9</v>
      </c>
      <c r="U213" s="28">
        <v>1</v>
      </c>
      <c r="V213" s="28">
        <v>0</v>
      </c>
      <c r="W213" s="28">
        <v>5</v>
      </c>
      <c r="X213" s="28">
        <v>7</v>
      </c>
      <c r="Y213" s="28">
        <v>13</v>
      </c>
      <c r="Z213" s="28">
        <v>0</v>
      </c>
      <c r="AA213" s="28">
        <v>0</v>
      </c>
      <c r="AB213" s="28">
        <v>3</v>
      </c>
      <c r="AC213" s="28">
        <v>9</v>
      </c>
      <c r="AD213" s="28">
        <v>3</v>
      </c>
      <c r="AE213" s="28">
        <v>7</v>
      </c>
      <c r="AF213" s="28">
        <v>1</v>
      </c>
      <c r="AG213" s="28">
        <v>1</v>
      </c>
      <c r="AH213" s="28">
        <v>0</v>
      </c>
      <c r="AI213" s="28">
        <v>2</v>
      </c>
      <c r="AJ213" s="28">
        <v>3</v>
      </c>
      <c r="AK213" s="28">
        <v>0</v>
      </c>
    </row>
    <row r="214" spans="1:37" ht="12" customHeight="1">
      <c r="A214" s="32" t="s">
        <v>424</v>
      </c>
      <c r="B214" s="32" t="s">
        <v>39</v>
      </c>
      <c r="C214" s="32" t="s">
        <v>68</v>
      </c>
      <c r="D214" s="36">
        <v>4000000</v>
      </c>
      <c r="E214" s="28">
        <f t="shared" si="6"/>
        <v>88</v>
      </c>
      <c r="F214" s="28">
        <v>7</v>
      </c>
      <c r="G214" s="28">
        <v>3</v>
      </c>
      <c r="H214" s="28">
        <v>2</v>
      </c>
      <c r="I214" s="28">
        <v>3</v>
      </c>
      <c r="J214" s="28">
        <v>0</v>
      </c>
      <c r="K214" s="28">
        <v>1</v>
      </c>
      <c r="L214" s="28">
        <v>0</v>
      </c>
      <c r="M214" s="28">
        <v>2</v>
      </c>
      <c r="N214" s="28">
        <v>5</v>
      </c>
      <c r="O214" s="28">
        <v>0</v>
      </c>
      <c r="P214" s="28">
        <v>0</v>
      </c>
      <c r="Q214" s="28">
        <v>3</v>
      </c>
      <c r="R214" s="28">
        <v>3</v>
      </c>
      <c r="S214" s="28">
        <v>7</v>
      </c>
      <c r="T214" s="28">
        <v>7</v>
      </c>
      <c r="U214" s="28">
        <v>1</v>
      </c>
      <c r="V214" s="28">
        <v>0</v>
      </c>
      <c r="W214" s="28">
        <v>1</v>
      </c>
      <c r="X214" s="28">
        <v>5</v>
      </c>
      <c r="Y214" s="28">
        <v>8</v>
      </c>
      <c r="Z214" s="28">
        <v>0</v>
      </c>
      <c r="AA214" s="28">
        <v>0</v>
      </c>
      <c r="AB214" s="28">
        <v>1</v>
      </c>
      <c r="AC214" s="28">
        <v>2</v>
      </c>
      <c r="AD214" s="28">
        <v>3</v>
      </c>
      <c r="AE214" s="28">
        <v>7</v>
      </c>
      <c r="AF214" s="28">
        <v>1</v>
      </c>
      <c r="AG214" s="28">
        <v>1</v>
      </c>
      <c r="AH214" s="28">
        <v>-1</v>
      </c>
      <c r="AI214" s="28">
        <v>0</v>
      </c>
      <c r="AJ214" s="28">
        <v>15</v>
      </c>
      <c r="AK214" s="28">
        <v>1</v>
      </c>
    </row>
    <row r="215" spans="1:37" ht="12" customHeight="1">
      <c r="A215" s="32" t="s">
        <v>425</v>
      </c>
      <c r="B215" s="32" t="s">
        <v>39</v>
      </c>
      <c r="C215" s="32" t="s">
        <v>68</v>
      </c>
      <c r="D215" s="36">
        <v>500000</v>
      </c>
      <c r="E215" s="28">
        <f t="shared" si="6"/>
        <v>1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1</v>
      </c>
    </row>
    <row r="216" spans="1:37" ht="12" customHeight="1">
      <c r="A216" s="32" t="s">
        <v>426</v>
      </c>
      <c r="B216" s="32" t="s">
        <v>39</v>
      </c>
      <c r="C216" s="32" t="s">
        <v>70</v>
      </c>
      <c r="D216" s="36">
        <v>1000000</v>
      </c>
      <c r="E216" s="28">
        <f t="shared" si="6"/>
        <v>48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3</v>
      </c>
      <c r="O216" s="28">
        <v>6</v>
      </c>
      <c r="P216" s="28">
        <v>0</v>
      </c>
      <c r="Q216" s="28">
        <v>3</v>
      </c>
      <c r="R216" s="28">
        <v>3</v>
      </c>
      <c r="S216" s="28">
        <v>3</v>
      </c>
      <c r="T216" s="28">
        <v>3</v>
      </c>
      <c r="U216" s="28">
        <v>1</v>
      </c>
      <c r="V216" s="28">
        <v>2</v>
      </c>
      <c r="W216" s="28">
        <v>1</v>
      </c>
      <c r="X216" s="28">
        <v>3</v>
      </c>
      <c r="Y216" s="28">
        <v>6</v>
      </c>
      <c r="Z216" s="28">
        <v>0</v>
      </c>
      <c r="AA216" s="28">
        <v>0</v>
      </c>
      <c r="AB216" s="28">
        <v>0</v>
      </c>
      <c r="AC216" s="28">
        <v>3</v>
      </c>
      <c r="AD216" s="28">
        <v>0</v>
      </c>
      <c r="AE216" s="28">
        <v>3</v>
      </c>
      <c r="AF216" s="28">
        <v>0</v>
      </c>
      <c r="AG216" s="28">
        <v>1</v>
      </c>
      <c r="AH216" s="28">
        <v>0</v>
      </c>
      <c r="AI216" s="28">
        <v>3</v>
      </c>
      <c r="AJ216" s="28">
        <v>3</v>
      </c>
      <c r="AK216" s="28">
        <v>1</v>
      </c>
    </row>
    <row r="217" spans="1:37" ht="12" customHeight="1">
      <c r="A217" s="32" t="s">
        <v>427</v>
      </c>
      <c r="B217" s="32" t="s">
        <v>39</v>
      </c>
      <c r="C217" s="32" t="s">
        <v>70</v>
      </c>
      <c r="D217" s="36">
        <v>1250000</v>
      </c>
      <c r="E217" s="28">
        <f t="shared" si="6"/>
        <v>51</v>
      </c>
      <c r="F217" s="28">
        <v>3</v>
      </c>
      <c r="G217" s="28">
        <v>2</v>
      </c>
      <c r="H217" s="28">
        <v>3</v>
      </c>
      <c r="I217" s="28">
        <v>0</v>
      </c>
      <c r="J217" s="28">
        <v>0</v>
      </c>
      <c r="K217" s="28">
        <v>1</v>
      </c>
      <c r="L217" s="28">
        <v>0</v>
      </c>
      <c r="M217" s="28">
        <v>0</v>
      </c>
      <c r="N217" s="28">
        <v>3</v>
      </c>
      <c r="O217" s="28">
        <v>5</v>
      </c>
      <c r="P217" s="28">
        <v>0</v>
      </c>
      <c r="Q217" s="28">
        <v>3</v>
      </c>
      <c r="R217" s="28">
        <v>3</v>
      </c>
      <c r="S217" s="28">
        <v>8</v>
      </c>
      <c r="T217" s="28">
        <v>5</v>
      </c>
      <c r="U217" s="28">
        <v>1</v>
      </c>
      <c r="V217" s="28">
        <v>0</v>
      </c>
      <c r="W217" s="28">
        <v>0</v>
      </c>
      <c r="X217" s="28">
        <v>3</v>
      </c>
      <c r="Y217" s="28">
        <v>6</v>
      </c>
      <c r="Z217" s="28">
        <v>0</v>
      </c>
      <c r="AA217" s="28">
        <v>0</v>
      </c>
      <c r="AB217" s="28">
        <v>0</v>
      </c>
      <c r="AC217" s="28">
        <v>3</v>
      </c>
      <c r="AD217" s="28">
        <v>0</v>
      </c>
      <c r="AE217" s="28">
        <v>2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ht="12" customHeight="1">
      <c r="A218" s="32" t="s">
        <v>428</v>
      </c>
      <c r="B218" s="32" t="s">
        <v>39</v>
      </c>
      <c r="C218" s="32" t="s">
        <v>70</v>
      </c>
      <c r="D218" s="36">
        <v>2000000</v>
      </c>
      <c r="E218" s="28">
        <f t="shared" si="6"/>
        <v>20</v>
      </c>
      <c r="F218" s="28">
        <v>0</v>
      </c>
      <c r="G218" s="28">
        <v>0</v>
      </c>
      <c r="H218" s="28">
        <v>5</v>
      </c>
      <c r="I218" s="28">
        <v>3</v>
      </c>
      <c r="J218" s="28">
        <v>0</v>
      </c>
      <c r="K218" s="28">
        <v>1</v>
      </c>
      <c r="L218" s="28">
        <v>0</v>
      </c>
      <c r="M218" s="28">
        <v>0</v>
      </c>
      <c r="N218" s="28">
        <v>0</v>
      </c>
      <c r="O218" s="28">
        <v>3</v>
      </c>
      <c r="P218" s="28">
        <v>0</v>
      </c>
      <c r="Q218" s="28">
        <v>0</v>
      </c>
      <c r="R218" s="28">
        <v>3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3</v>
      </c>
      <c r="Y218" s="28">
        <v>0</v>
      </c>
      <c r="Z218" s="28">
        <v>0</v>
      </c>
      <c r="AA218" s="28">
        <v>1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1</v>
      </c>
    </row>
    <row r="219" spans="1:37" ht="12" customHeight="1">
      <c r="A219" s="32" t="s">
        <v>429</v>
      </c>
      <c r="B219" s="32" t="s">
        <v>39</v>
      </c>
      <c r="C219" s="32" t="s">
        <v>70</v>
      </c>
      <c r="D219" s="36">
        <v>3500000</v>
      </c>
      <c r="E219" s="28">
        <f t="shared" si="6"/>
        <v>54</v>
      </c>
      <c r="F219" s="28">
        <v>3</v>
      </c>
      <c r="G219" s="28">
        <v>3</v>
      </c>
      <c r="H219" s="28">
        <v>6</v>
      </c>
      <c r="I219" s="28">
        <v>3</v>
      </c>
      <c r="J219" s="28">
        <v>0</v>
      </c>
      <c r="K219" s="28">
        <v>1</v>
      </c>
      <c r="L219" s="28">
        <v>0</v>
      </c>
      <c r="M219" s="28">
        <v>3</v>
      </c>
      <c r="N219" s="28">
        <v>3</v>
      </c>
      <c r="O219" s="28">
        <v>0</v>
      </c>
      <c r="P219" s="28">
        <v>0</v>
      </c>
      <c r="Q219" s="28">
        <v>3</v>
      </c>
      <c r="R219" s="28">
        <v>3</v>
      </c>
      <c r="S219" s="28">
        <v>0</v>
      </c>
      <c r="T219" s="28">
        <v>0</v>
      </c>
      <c r="U219" s="28">
        <v>1</v>
      </c>
      <c r="V219" s="28">
        <v>0</v>
      </c>
      <c r="W219" s="28">
        <v>0</v>
      </c>
      <c r="X219" s="28">
        <v>0</v>
      </c>
      <c r="Y219" s="28">
        <v>0</v>
      </c>
      <c r="Z219" s="28">
        <v>2</v>
      </c>
      <c r="AA219" s="28">
        <v>0</v>
      </c>
      <c r="AB219" s="28">
        <v>1</v>
      </c>
      <c r="AC219" s="28">
        <v>5</v>
      </c>
      <c r="AD219" s="28">
        <v>6</v>
      </c>
      <c r="AE219" s="28">
        <v>7</v>
      </c>
      <c r="AF219" s="28">
        <v>1</v>
      </c>
      <c r="AG219" s="28">
        <v>0</v>
      </c>
      <c r="AH219" s="28">
        <v>0</v>
      </c>
      <c r="AI219" s="28">
        <v>0</v>
      </c>
      <c r="AJ219" s="28">
        <v>3</v>
      </c>
      <c r="AK219" s="28">
        <v>0</v>
      </c>
    </row>
    <row r="220" spans="1:37" ht="12" customHeight="1">
      <c r="A220" s="32" t="s">
        <v>430</v>
      </c>
      <c r="B220" s="32" t="s">
        <v>39</v>
      </c>
      <c r="C220" s="32" t="s">
        <v>70</v>
      </c>
      <c r="D220" s="36">
        <v>4000000</v>
      </c>
      <c r="E220" s="28">
        <f t="shared" si="6"/>
        <v>132</v>
      </c>
      <c r="F220" s="28">
        <v>5</v>
      </c>
      <c r="G220" s="28">
        <v>9</v>
      </c>
      <c r="H220" s="28">
        <v>3</v>
      </c>
      <c r="I220" s="28">
        <v>6</v>
      </c>
      <c r="J220" s="28">
        <v>0</v>
      </c>
      <c r="K220" s="28">
        <v>1</v>
      </c>
      <c r="L220" s="28">
        <v>0</v>
      </c>
      <c r="M220" s="28">
        <v>3</v>
      </c>
      <c r="N220" s="28">
        <v>6</v>
      </c>
      <c r="O220" s="28">
        <v>12</v>
      </c>
      <c r="P220" s="28">
        <v>0</v>
      </c>
      <c r="Q220" s="28">
        <v>6</v>
      </c>
      <c r="R220" s="28">
        <v>12</v>
      </c>
      <c r="S220" s="28">
        <v>5</v>
      </c>
      <c r="T220" s="28">
        <v>7</v>
      </c>
      <c r="U220" s="28">
        <v>0</v>
      </c>
      <c r="V220" s="28">
        <v>3</v>
      </c>
      <c r="W220" s="28">
        <v>4</v>
      </c>
      <c r="X220" s="28">
        <v>9</v>
      </c>
      <c r="Y220" s="28">
        <v>6</v>
      </c>
      <c r="Z220" s="28">
        <v>0</v>
      </c>
      <c r="AA220" s="28">
        <v>0</v>
      </c>
      <c r="AB220" s="28">
        <v>1</v>
      </c>
      <c r="AC220" s="28">
        <v>9</v>
      </c>
      <c r="AD220" s="28">
        <v>6</v>
      </c>
      <c r="AE220" s="28">
        <v>8</v>
      </c>
      <c r="AF220" s="28">
        <v>4</v>
      </c>
      <c r="AG220" s="28">
        <v>1</v>
      </c>
      <c r="AH220" s="28">
        <v>0</v>
      </c>
      <c r="AI220" s="28">
        <v>8</v>
      </c>
      <c r="AJ220" s="28">
        <v>-2</v>
      </c>
      <c r="AK220" s="28">
        <v>0</v>
      </c>
    </row>
    <row r="221" spans="1:37" ht="12" customHeight="1">
      <c r="A221" s="32" t="s">
        <v>431</v>
      </c>
      <c r="B221" s="32" t="s">
        <v>121</v>
      </c>
      <c r="C221" s="32" t="s">
        <v>60</v>
      </c>
      <c r="D221" s="36">
        <v>250000</v>
      </c>
      <c r="E221" s="28">
        <f t="shared" si="6"/>
        <v>5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1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4</v>
      </c>
    </row>
    <row r="222" spans="1:37" ht="12" customHeight="1">
      <c r="A222" s="32" t="s">
        <v>432</v>
      </c>
      <c r="B222" s="32" t="s">
        <v>121</v>
      </c>
      <c r="C222" s="32" t="s">
        <v>60</v>
      </c>
      <c r="D222" s="36">
        <v>250000</v>
      </c>
      <c r="E222" s="28">
        <f t="shared" si="6"/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ht="12" customHeight="1">
      <c r="A223" s="32" t="s">
        <v>433</v>
      </c>
      <c r="B223" s="32" t="s">
        <v>121</v>
      </c>
      <c r="C223" s="32" t="s">
        <v>60</v>
      </c>
      <c r="D223" s="36">
        <v>750000</v>
      </c>
      <c r="E223" s="28">
        <f t="shared" si="6"/>
        <v>31</v>
      </c>
      <c r="F223" s="28">
        <v>4</v>
      </c>
      <c r="G223" s="28">
        <v>3</v>
      </c>
      <c r="H223" s="28">
        <v>0</v>
      </c>
      <c r="I223" s="28">
        <v>0</v>
      </c>
      <c r="J223" s="28">
        <v>0</v>
      </c>
      <c r="K223" s="28">
        <v>1</v>
      </c>
      <c r="L223" s="28">
        <v>0</v>
      </c>
      <c r="M223" s="28">
        <v>0</v>
      </c>
      <c r="N223" s="28">
        <v>0</v>
      </c>
      <c r="O223" s="28">
        <v>0</v>
      </c>
      <c r="P223" s="28">
        <v>6</v>
      </c>
      <c r="Q223" s="28">
        <v>0</v>
      </c>
      <c r="R223" s="28">
        <v>0</v>
      </c>
      <c r="S223" s="28">
        <v>1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1</v>
      </c>
      <c r="Z223" s="28">
        <v>0</v>
      </c>
      <c r="AA223" s="28">
        <v>0</v>
      </c>
      <c r="AB223" s="28">
        <v>5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6</v>
      </c>
      <c r="AI223" s="28">
        <v>0</v>
      </c>
      <c r="AJ223" s="28">
        <v>0</v>
      </c>
      <c r="AK223" s="28">
        <v>4</v>
      </c>
    </row>
    <row r="224" spans="1:37" ht="12" customHeight="1">
      <c r="A224" s="32" t="s">
        <v>434</v>
      </c>
      <c r="B224" s="32" t="s">
        <v>121</v>
      </c>
      <c r="C224" s="32" t="s">
        <v>69</v>
      </c>
      <c r="D224" s="36">
        <v>200000</v>
      </c>
      <c r="E224" s="28">
        <f t="shared" si="6"/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ht="12" customHeight="1">
      <c r="A225" s="32" t="s">
        <v>435</v>
      </c>
      <c r="B225" s="32" t="s">
        <v>121</v>
      </c>
      <c r="C225" s="32" t="s">
        <v>69</v>
      </c>
      <c r="D225" s="36">
        <v>250000</v>
      </c>
      <c r="E225" s="28">
        <f t="shared" si="6"/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ht="12" customHeight="1">
      <c r="A226" s="32" t="s">
        <v>436</v>
      </c>
      <c r="B226" s="32" t="s">
        <v>121</v>
      </c>
      <c r="C226" s="32" t="s">
        <v>69</v>
      </c>
      <c r="D226" s="36">
        <v>750000</v>
      </c>
      <c r="E226" s="28">
        <f t="shared" si="6"/>
        <v>24</v>
      </c>
      <c r="F226" s="28">
        <v>2</v>
      </c>
      <c r="G226" s="28">
        <v>2</v>
      </c>
      <c r="H226" s="28">
        <v>0</v>
      </c>
      <c r="I226" s="28">
        <v>0</v>
      </c>
      <c r="J226" s="28">
        <v>0</v>
      </c>
      <c r="K226" s="28">
        <v>6</v>
      </c>
      <c r="L226" s="28">
        <v>0</v>
      </c>
      <c r="M226" s="28">
        <v>0</v>
      </c>
      <c r="N226" s="28">
        <v>0</v>
      </c>
      <c r="O226" s="28">
        <v>0</v>
      </c>
      <c r="P226" s="28">
        <v>4</v>
      </c>
      <c r="Q226" s="28">
        <v>0</v>
      </c>
      <c r="R226" s="28">
        <v>0</v>
      </c>
      <c r="S226" s="28">
        <v>1</v>
      </c>
      <c r="T226" s="28">
        <v>0</v>
      </c>
      <c r="U226" s="28">
        <v>0</v>
      </c>
      <c r="V226" s="28">
        <v>1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3</v>
      </c>
      <c r="AC226" s="28">
        <v>0</v>
      </c>
      <c r="AD226" s="28">
        <v>-1</v>
      </c>
      <c r="AE226" s="28">
        <v>0</v>
      </c>
      <c r="AF226" s="28">
        <v>0</v>
      </c>
      <c r="AG226" s="28">
        <v>0</v>
      </c>
      <c r="AH226" s="28">
        <v>4</v>
      </c>
      <c r="AI226" s="28">
        <v>0</v>
      </c>
      <c r="AJ226" s="28">
        <v>0</v>
      </c>
      <c r="AK226" s="28">
        <v>2</v>
      </c>
    </row>
    <row r="227" spans="1:37" ht="12" customHeight="1">
      <c r="A227" s="32" t="s">
        <v>437</v>
      </c>
      <c r="B227" s="32" t="s">
        <v>121</v>
      </c>
      <c r="C227" s="32" t="s">
        <v>69</v>
      </c>
      <c r="D227" s="36">
        <v>750000</v>
      </c>
      <c r="E227" s="28">
        <f aca="true" t="shared" si="7" ref="E227:E250">SUM(F227:AK227)</f>
        <v>20</v>
      </c>
      <c r="F227" s="28">
        <v>2</v>
      </c>
      <c r="G227" s="28">
        <v>8</v>
      </c>
      <c r="H227" s="28">
        <v>-1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1</v>
      </c>
      <c r="T227" s="28">
        <v>0</v>
      </c>
      <c r="U227" s="28">
        <v>0</v>
      </c>
      <c r="V227" s="28">
        <v>1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4</v>
      </c>
      <c r="AI227" s="28">
        <v>0</v>
      </c>
      <c r="AJ227" s="28">
        <v>5</v>
      </c>
      <c r="AK227" s="28">
        <v>0</v>
      </c>
    </row>
    <row r="228" spans="1:37" ht="12" customHeight="1">
      <c r="A228" s="32" t="s">
        <v>438</v>
      </c>
      <c r="B228" s="32" t="s">
        <v>121</v>
      </c>
      <c r="C228" s="32" t="s">
        <v>69</v>
      </c>
      <c r="D228" s="36">
        <v>750000</v>
      </c>
      <c r="E228" s="28">
        <f t="shared" si="7"/>
        <v>9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1</v>
      </c>
      <c r="L228" s="28">
        <v>0</v>
      </c>
      <c r="M228" s="28">
        <v>0</v>
      </c>
      <c r="N228" s="28">
        <v>0</v>
      </c>
      <c r="O228" s="28">
        <v>0</v>
      </c>
      <c r="P228" s="28">
        <v>4</v>
      </c>
      <c r="Q228" s="28">
        <v>0</v>
      </c>
      <c r="R228" s="28">
        <v>0</v>
      </c>
      <c r="S228" s="28">
        <v>0</v>
      </c>
      <c r="T228" s="28">
        <v>2</v>
      </c>
      <c r="U228" s="28">
        <v>0</v>
      </c>
      <c r="V228" s="28">
        <v>1</v>
      </c>
      <c r="W228" s="28">
        <v>-1</v>
      </c>
      <c r="X228" s="28">
        <v>0</v>
      </c>
      <c r="Y228" s="28">
        <v>0</v>
      </c>
      <c r="Z228" s="28">
        <v>0</v>
      </c>
      <c r="AA228" s="28">
        <v>0</v>
      </c>
      <c r="AB228" s="28">
        <v>2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ht="12" customHeight="1">
      <c r="A229" s="32" t="s">
        <v>439</v>
      </c>
      <c r="B229" s="32" t="s">
        <v>121</v>
      </c>
      <c r="C229" s="32" t="s">
        <v>69</v>
      </c>
      <c r="D229" s="36">
        <v>1000000</v>
      </c>
      <c r="E229" s="28">
        <f t="shared" si="7"/>
        <v>28</v>
      </c>
      <c r="F229" s="28">
        <v>2</v>
      </c>
      <c r="G229" s="28">
        <v>5</v>
      </c>
      <c r="H229" s="28">
        <v>0</v>
      </c>
      <c r="I229" s="28">
        <v>5</v>
      </c>
      <c r="J229" s="28">
        <v>0</v>
      </c>
      <c r="K229" s="28">
        <v>1</v>
      </c>
      <c r="L229" s="28">
        <v>0</v>
      </c>
      <c r="M229" s="28">
        <v>0</v>
      </c>
      <c r="N229" s="28">
        <v>0</v>
      </c>
      <c r="O229" s="28">
        <v>0</v>
      </c>
      <c r="P229" s="28">
        <v>4</v>
      </c>
      <c r="Q229" s="28">
        <v>0</v>
      </c>
      <c r="R229" s="28">
        <v>0</v>
      </c>
      <c r="S229" s="28">
        <v>1</v>
      </c>
      <c r="T229" s="28">
        <v>0</v>
      </c>
      <c r="U229" s="28">
        <v>0</v>
      </c>
      <c r="V229" s="28">
        <v>1</v>
      </c>
      <c r="W229" s="28">
        <v>0</v>
      </c>
      <c r="X229" s="28">
        <v>0</v>
      </c>
      <c r="Y229" s="28">
        <v>1</v>
      </c>
      <c r="Z229" s="28">
        <v>0</v>
      </c>
      <c r="AA229" s="28">
        <v>0</v>
      </c>
      <c r="AB229" s="28">
        <v>3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4</v>
      </c>
      <c r="AI229" s="28">
        <v>0</v>
      </c>
      <c r="AJ229" s="28">
        <v>-1</v>
      </c>
      <c r="AK229" s="28">
        <v>2</v>
      </c>
    </row>
    <row r="230" spans="1:37" ht="12" customHeight="1">
      <c r="A230" s="32" t="s">
        <v>440</v>
      </c>
      <c r="B230" s="32" t="s">
        <v>121</v>
      </c>
      <c r="C230" s="32" t="s">
        <v>69</v>
      </c>
      <c r="D230" s="36">
        <v>2500000</v>
      </c>
      <c r="E230" s="28">
        <f t="shared" si="7"/>
        <v>25</v>
      </c>
      <c r="F230" s="28">
        <v>2</v>
      </c>
      <c r="G230" s="28">
        <v>3</v>
      </c>
      <c r="H230" s="28">
        <v>0</v>
      </c>
      <c r="I230" s="28">
        <v>0</v>
      </c>
      <c r="J230" s="28">
        <v>0</v>
      </c>
      <c r="K230" s="28">
        <v>1</v>
      </c>
      <c r="L230" s="28">
        <v>0</v>
      </c>
      <c r="M230" s="28">
        <v>0</v>
      </c>
      <c r="N230" s="28">
        <v>0</v>
      </c>
      <c r="O230" s="28">
        <v>0</v>
      </c>
      <c r="P230" s="28">
        <v>6</v>
      </c>
      <c r="Q230" s="28">
        <v>0</v>
      </c>
      <c r="R230" s="28">
        <v>0</v>
      </c>
      <c r="S230" s="28">
        <v>2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3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4</v>
      </c>
      <c r="AI230" s="28">
        <v>0</v>
      </c>
      <c r="AJ230" s="28">
        <v>2</v>
      </c>
      <c r="AK230" s="28">
        <v>2</v>
      </c>
    </row>
    <row r="231" spans="1:37" ht="12" customHeight="1">
      <c r="A231" s="32" t="s">
        <v>441</v>
      </c>
      <c r="B231" s="32" t="s">
        <v>121</v>
      </c>
      <c r="C231" s="32" t="s">
        <v>69</v>
      </c>
      <c r="D231" s="36">
        <v>1000000</v>
      </c>
      <c r="E231" s="28">
        <f t="shared" si="7"/>
        <v>8</v>
      </c>
      <c r="F231" s="28">
        <v>2</v>
      </c>
      <c r="G231" s="28">
        <v>3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1</v>
      </c>
      <c r="T231" s="28">
        <v>0</v>
      </c>
      <c r="U231" s="28">
        <v>0</v>
      </c>
      <c r="V231" s="28">
        <v>-2</v>
      </c>
      <c r="W231" s="28">
        <v>-1</v>
      </c>
      <c r="X231" s="28">
        <v>0</v>
      </c>
      <c r="Y231" s="28">
        <v>1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4</v>
      </c>
      <c r="AI231" s="28">
        <v>-2</v>
      </c>
      <c r="AJ231" s="28">
        <v>0</v>
      </c>
      <c r="AK231" s="28">
        <v>2</v>
      </c>
    </row>
    <row r="232" spans="1:37" ht="12" customHeight="1">
      <c r="A232" s="32" t="s">
        <v>442</v>
      </c>
      <c r="B232" s="32" t="s">
        <v>121</v>
      </c>
      <c r="C232" s="32" t="s">
        <v>69</v>
      </c>
      <c r="D232" s="36">
        <v>200000</v>
      </c>
      <c r="E232" s="28">
        <f t="shared" si="7"/>
        <v>0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ht="12" customHeight="1">
      <c r="A233" s="32" t="s">
        <v>443</v>
      </c>
      <c r="B233" s="32" t="s">
        <v>121</v>
      </c>
      <c r="C233" s="32" t="s">
        <v>68</v>
      </c>
      <c r="D233" s="36">
        <v>125000</v>
      </c>
      <c r="E233" s="28">
        <f t="shared" si="7"/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ht="12" customHeight="1">
      <c r="A234" s="32" t="s">
        <v>444</v>
      </c>
      <c r="B234" s="32" t="s">
        <v>121</v>
      </c>
      <c r="C234" s="32" t="s">
        <v>68</v>
      </c>
      <c r="D234" s="36">
        <v>125000</v>
      </c>
      <c r="E234" s="28">
        <f t="shared" si="7"/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ht="12" customHeight="1">
      <c r="A235" s="32" t="s">
        <v>445</v>
      </c>
      <c r="B235" s="32" t="s">
        <v>121</v>
      </c>
      <c r="C235" s="32" t="s">
        <v>68</v>
      </c>
      <c r="D235" s="36">
        <v>500000</v>
      </c>
      <c r="E235" s="28">
        <f t="shared" si="7"/>
        <v>9</v>
      </c>
      <c r="F235" s="28">
        <v>0</v>
      </c>
      <c r="G235" s="28">
        <v>0</v>
      </c>
      <c r="H235" s="28">
        <v>0</v>
      </c>
      <c r="I235" s="28">
        <v>0</v>
      </c>
      <c r="J235" s="28">
        <v>-1</v>
      </c>
      <c r="K235" s="28">
        <v>1</v>
      </c>
      <c r="L235" s="28">
        <v>0</v>
      </c>
      <c r="M235" s="28">
        <v>0</v>
      </c>
      <c r="N235" s="28">
        <v>0</v>
      </c>
      <c r="O235" s="28">
        <v>0</v>
      </c>
      <c r="P235" s="28">
        <v>2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1</v>
      </c>
      <c r="W235" s="28">
        <v>0</v>
      </c>
      <c r="X235" s="28">
        <v>0</v>
      </c>
      <c r="Y235" s="28">
        <v>1</v>
      </c>
      <c r="Z235" s="28">
        <v>0</v>
      </c>
      <c r="AA235" s="28">
        <v>0</v>
      </c>
      <c r="AB235" s="28">
        <v>1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3</v>
      </c>
      <c r="AI235" s="28">
        <v>0</v>
      </c>
      <c r="AJ235" s="28">
        <v>0</v>
      </c>
      <c r="AK235" s="28">
        <v>1</v>
      </c>
    </row>
    <row r="236" spans="1:37" ht="12" customHeight="1">
      <c r="A236" s="32" t="s">
        <v>446</v>
      </c>
      <c r="B236" s="32" t="s">
        <v>121</v>
      </c>
      <c r="C236" s="32" t="s">
        <v>68</v>
      </c>
      <c r="D236" s="36">
        <v>750000</v>
      </c>
      <c r="E236" s="28">
        <f t="shared" si="7"/>
        <v>1</v>
      </c>
      <c r="F236" s="28">
        <v>1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ht="12" customHeight="1">
      <c r="A237" s="32" t="s">
        <v>447</v>
      </c>
      <c r="B237" s="32" t="s">
        <v>121</v>
      </c>
      <c r="C237" s="32" t="s">
        <v>68</v>
      </c>
      <c r="D237" s="36">
        <v>1000000</v>
      </c>
      <c r="E237" s="28">
        <f t="shared" si="7"/>
        <v>15</v>
      </c>
      <c r="F237" s="28">
        <v>1</v>
      </c>
      <c r="G237" s="28">
        <v>3</v>
      </c>
      <c r="H237" s="28">
        <v>0</v>
      </c>
      <c r="I237" s="28">
        <v>0</v>
      </c>
      <c r="J237" s="28">
        <v>0</v>
      </c>
      <c r="K237" s="28">
        <v>1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1</v>
      </c>
      <c r="T237" s="28">
        <v>0</v>
      </c>
      <c r="U237" s="28">
        <v>2</v>
      </c>
      <c r="V237" s="28">
        <v>1</v>
      </c>
      <c r="W237" s="28">
        <v>0</v>
      </c>
      <c r="X237" s="28">
        <v>0</v>
      </c>
      <c r="Y237" s="28">
        <v>4</v>
      </c>
      <c r="Z237" s="28">
        <v>0</v>
      </c>
      <c r="AA237" s="28">
        <v>0</v>
      </c>
      <c r="AB237" s="28">
        <v>2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</row>
    <row r="238" spans="1:37" ht="12" customHeight="1">
      <c r="A238" s="32" t="s">
        <v>448</v>
      </c>
      <c r="B238" s="32" t="s">
        <v>121</v>
      </c>
      <c r="C238" s="32" t="s">
        <v>68</v>
      </c>
      <c r="D238" s="36">
        <v>1500000</v>
      </c>
      <c r="E238" s="28">
        <f t="shared" si="7"/>
        <v>16</v>
      </c>
      <c r="F238" s="28">
        <v>1</v>
      </c>
      <c r="G238" s="28">
        <v>3</v>
      </c>
      <c r="H238" s="28">
        <v>0</v>
      </c>
      <c r="I238" s="28">
        <v>0</v>
      </c>
      <c r="J238" s="28">
        <v>0</v>
      </c>
      <c r="K238" s="28">
        <v>1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2</v>
      </c>
      <c r="S238" s="28">
        <v>1</v>
      </c>
      <c r="T238" s="28">
        <v>0</v>
      </c>
      <c r="U238" s="28">
        <v>0</v>
      </c>
      <c r="V238" s="28">
        <v>1</v>
      </c>
      <c r="W238" s="28">
        <v>0</v>
      </c>
      <c r="X238" s="28">
        <v>0</v>
      </c>
      <c r="Y238" s="28">
        <v>1</v>
      </c>
      <c r="Z238" s="28">
        <v>0</v>
      </c>
      <c r="AA238" s="28">
        <v>0</v>
      </c>
      <c r="AB238" s="28">
        <v>2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3</v>
      </c>
      <c r="AI238" s="28">
        <v>0</v>
      </c>
      <c r="AJ238" s="28">
        <v>0</v>
      </c>
      <c r="AK238" s="28">
        <v>1</v>
      </c>
    </row>
    <row r="239" spans="1:37" ht="12" customHeight="1">
      <c r="A239" s="32" t="s">
        <v>449</v>
      </c>
      <c r="B239" s="32" t="s">
        <v>121</v>
      </c>
      <c r="C239" s="32" t="s">
        <v>68</v>
      </c>
      <c r="D239" s="36">
        <v>2000000</v>
      </c>
      <c r="E239" s="28">
        <f t="shared" si="7"/>
        <v>4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7</v>
      </c>
      <c r="Q239" s="28">
        <v>0</v>
      </c>
      <c r="R239" s="28">
        <v>0</v>
      </c>
      <c r="S239" s="28">
        <v>1</v>
      </c>
      <c r="T239" s="28">
        <v>-1</v>
      </c>
      <c r="U239" s="28">
        <v>1</v>
      </c>
      <c r="V239" s="28">
        <v>1</v>
      </c>
      <c r="W239" s="28">
        <v>-5</v>
      </c>
      <c r="X239" s="28">
        <v>0</v>
      </c>
      <c r="Y239" s="28">
        <v>1</v>
      </c>
      <c r="Z239" s="28">
        <v>0</v>
      </c>
      <c r="AA239" s="28">
        <v>0</v>
      </c>
      <c r="AB239" s="28">
        <v>1</v>
      </c>
      <c r="AC239" s="28">
        <v>0</v>
      </c>
      <c r="AD239" s="28">
        <v>-1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-1</v>
      </c>
      <c r="AK239" s="28">
        <v>0</v>
      </c>
    </row>
    <row r="240" spans="1:37" ht="12" customHeight="1">
      <c r="A240" s="32" t="s">
        <v>450</v>
      </c>
      <c r="B240" s="32" t="s">
        <v>121</v>
      </c>
      <c r="C240" s="32" t="s">
        <v>68</v>
      </c>
      <c r="D240" s="36">
        <v>150000</v>
      </c>
      <c r="E240" s="28">
        <f t="shared" si="7"/>
        <v>4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3</v>
      </c>
      <c r="AI240" s="28">
        <v>0</v>
      </c>
      <c r="AJ240" s="28">
        <v>0</v>
      </c>
      <c r="AK240" s="28">
        <v>1</v>
      </c>
    </row>
    <row r="241" spans="1:37" ht="12" customHeight="1">
      <c r="A241" s="32" t="s">
        <v>451</v>
      </c>
      <c r="B241" s="32" t="s">
        <v>121</v>
      </c>
      <c r="C241" s="32" t="s">
        <v>70</v>
      </c>
      <c r="D241" s="36">
        <v>300000</v>
      </c>
      <c r="E241" s="28">
        <f t="shared" si="7"/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ht="12" customHeight="1">
      <c r="A242" s="32" t="s">
        <v>452</v>
      </c>
      <c r="B242" s="32" t="s">
        <v>121</v>
      </c>
      <c r="C242" s="32" t="s">
        <v>70</v>
      </c>
      <c r="D242" s="36">
        <v>500000</v>
      </c>
      <c r="E242" s="28">
        <f t="shared" si="7"/>
        <v>4</v>
      </c>
      <c r="F242" s="28">
        <v>0</v>
      </c>
      <c r="G242" s="28">
        <v>3</v>
      </c>
      <c r="H242" s="28">
        <v>0</v>
      </c>
      <c r="I242" s="28">
        <v>0</v>
      </c>
      <c r="J242" s="28">
        <v>0</v>
      </c>
      <c r="K242" s="28">
        <v>1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ht="12" customHeight="1">
      <c r="A243" s="32" t="s">
        <v>453</v>
      </c>
      <c r="B243" s="32" t="s">
        <v>121</v>
      </c>
      <c r="C243" s="32" t="s">
        <v>70</v>
      </c>
      <c r="D243" s="36">
        <v>500000</v>
      </c>
      <c r="E243" s="28">
        <f t="shared" si="7"/>
        <v>33</v>
      </c>
      <c r="F243" s="28">
        <v>0</v>
      </c>
      <c r="G243" s="28">
        <v>3</v>
      </c>
      <c r="H243" s="28">
        <v>0</v>
      </c>
      <c r="I243" s="28">
        <v>2</v>
      </c>
      <c r="J243" s="28">
        <v>0</v>
      </c>
      <c r="K243" s="28">
        <v>5</v>
      </c>
      <c r="L243" s="28">
        <v>0</v>
      </c>
      <c r="M243" s="28">
        <v>4</v>
      </c>
      <c r="N243" s="28">
        <v>0</v>
      </c>
      <c r="O243" s="28">
        <v>-1</v>
      </c>
      <c r="P243" s="28">
        <v>0</v>
      </c>
      <c r="Q243" s="28">
        <v>5</v>
      </c>
      <c r="R243" s="28">
        <v>0</v>
      </c>
      <c r="S243" s="28">
        <v>4</v>
      </c>
      <c r="T243" s="28">
        <v>0</v>
      </c>
      <c r="U243" s="28">
        <v>0</v>
      </c>
      <c r="V243" s="28">
        <v>8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2</v>
      </c>
      <c r="AC243" s="28">
        <v>0</v>
      </c>
      <c r="AD243" s="28">
        <v>1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ht="12" customHeight="1">
      <c r="A244" s="32" t="s">
        <v>454</v>
      </c>
      <c r="B244" s="32" t="s">
        <v>121</v>
      </c>
      <c r="C244" s="32" t="s">
        <v>70</v>
      </c>
      <c r="D244" s="36">
        <v>750000</v>
      </c>
      <c r="E244" s="28">
        <f t="shared" si="7"/>
        <v>24</v>
      </c>
      <c r="F244" s="28">
        <v>1</v>
      </c>
      <c r="G244" s="28">
        <v>6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3</v>
      </c>
      <c r="N244" s="28">
        <v>0</v>
      </c>
      <c r="O244" s="28">
        <v>0</v>
      </c>
      <c r="P244" s="28">
        <v>3</v>
      </c>
      <c r="Q244" s="28">
        <v>0</v>
      </c>
      <c r="R244" s="28">
        <v>3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2</v>
      </c>
      <c r="AC244" s="28">
        <v>0</v>
      </c>
      <c r="AD244" s="28">
        <v>0</v>
      </c>
      <c r="AE244" s="28">
        <v>0</v>
      </c>
      <c r="AF244" s="28">
        <v>-1</v>
      </c>
      <c r="AG244" s="28">
        <v>0</v>
      </c>
      <c r="AH244" s="28">
        <v>6</v>
      </c>
      <c r="AI244" s="28">
        <v>0</v>
      </c>
      <c r="AJ244" s="28">
        <v>0</v>
      </c>
      <c r="AK244" s="28">
        <v>1</v>
      </c>
    </row>
    <row r="245" spans="1:37" ht="12" customHeight="1">
      <c r="A245" s="32" t="s">
        <v>455</v>
      </c>
      <c r="B245" s="32" t="s">
        <v>121</v>
      </c>
      <c r="C245" s="32" t="s">
        <v>70</v>
      </c>
      <c r="D245" s="36">
        <v>750000</v>
      </c>
      <c r="E245" s="28">
        <f t="shared" si="7"/>
        <v>3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3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ht="12" customHeight="1">
      <c r="A246" s="32" t="s">
        <v>456</v>
      </c>
      <c r="B246" s="32" t="s">
        <v>121</v>
      </c>
      <c r="C246" s="32" t="s">
        <v>70</v>
      </c>
      <c r="D246" s="36">
        <v>750000</v>
      </c>
      <c r="E246" s="28">
        <f t="shared" si="7"/>
        <v>22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2</v>
      </c>
      <c r="N246" s="28">
        <v>0</v>
      </c>
      <c r="O246" s="28">
        <v>0</v>
      </c>
      <c r="P246" s="28">
        <v>0</v>
      </c>
      <c r="Q246" s="28">
        <v>4</v>
      </c>
      <c r="R246" s="28">
        <v>0</v>
      </c>
      <c r="S246" s="28">
        <v>1</v>
      </c>
      <c r="T246" s="28">
        <v>3</v>
      </c>
      <c r="U246" s="28">
        <v>0</v>
      </c>
      <c r="V246" s="28">
        <v>2</v>
      </c>
      <c r="W246" s="28">
        <v>0</v>
      </c>
      <c r="X246" s="28">
        <v>0</v>
      </c>
      <c r="Y246" s="28">
        <v>1</v>
      </c>
      <c r="Z246" s="28">
        <v>0</v>
      </c>
      <c r="AA246" s="28">
        <v>0</v>
      </c>
      <c r="AB246" s="28">
        <v>4</v>
      </c>
      <c r="AC246" s="28">
        <v>-1</v>
      </c>
      <c r="AD246" s="28">
        <v>-1</v>
      </c>
      <c r="AE246" s="28">
        <v>0</v>
      </c>
      <c r="AF246" s="28">
        <v>0</v>
      </c>
      <c r="AG246" s="28">
        <v>0</v>
      </c>
      <c r="AH246" s="28">
        <v>3</v>
      </c>
      <c r="AI246" s="28">
        <v>2</v>
      </c>
      <c r="AJ246" s="28">
        <v>0</v>
      </c>
      <c r="AK246" s="28">
        <v>1</v>
      </c>
    </row>
    <row r="247" spans="1:37" ht="12" customHeight="1">
      <c r="A247" s="32" t="s">
        <v>457</v>
      </c>
      <c r="B247" s="32" t="s">
        <v>121</v>
      </c>
      <c r="C247" s="32" t="s">
        <v>70</v>
      </c>
      <c r="D247" s="36">
        <v>1500000</v>
      </c>
      <c r="E247" s="28">
        <f t="shared" si="7"/>
        <v>41</v>
      </c>
      <c r="F247" s="28">
        <v>1</v>
      </c>
      <c r="G247" s="28">
        <v>5</v>
      </c>
      <c r="H247" s="28">
        <v>0</v>
      </c>
      <c r="I247" s="28">
        <v>0</v>
      </c>
      <c r="J247" s="28">
        <v>0</v>
      </c>
      <c r="K247" s="28">
        <v>4</v>
      </c>
      <c r="L247" s="28">
        <v>0</v>
      </c>
      <c r="M247" s="28">
        <v>0</v>
      </c>
      <c r="N247" s="28">
        <v>0</v>
      </c>
      <c r="O247" s="28">
        <v>0</v>
      </c>
      <c r="P247" s="28">
        <v>3</v>
      </c>
      <c r="Q247" s="28">
        <v>0</v>
      </c>
      <c r="R247" s="28">
        <v>0</v>
      </c>
      <c r="S247" s="28">
        <v>0</v>
      </c>
      <c r="T247" s="28">
        <v>0</v>
      </c>
      <c r="U247" s="28">
        <v>3</v>
      </c>
      <c r="V247" s="28">
        <v>4</v>
      </c>
      <c r="W247" s="28">
        <v>0</v>
      </c>
      <c r="X247" s="28">
        <v>0</v>
      </c>
      <c r="Y247" s="28">
        <v>3</v>
      </c>
      <c r="Z247" s="28">
        <v>0</v>
      </c>
      <c r="AA247" s="28">
        <v>0</v>
      </c>
      <c r="AB247" s="28">
        <v>5</v>
      </c>
      <c r="AC247" s="28">
        <v>0</v>
      </c>
      <c r="AD247" s="28">
        <v>0</v>
      </c>
      <c r="AE247" s="28">
        <v>0</v>
      </c>
      <c r="AF247" s="28">
        <v>3</v>
      </c>
      <c r="AG247" s="28">
        <v>0</v>
      </c>
      <c r="AH247" s="28">
        <v>6</v>
      </c>
      <c r="AI247" s="28">
        <v>3</v>
      </c>
      <c r="AJ247" s="28">
        <v>0</v>
      </c>
      <c r="AK247" s="28">
        <v>1</v>
      </c>
    </row>
    <row r="248" spans="1:37" ht="12" customHeight="1">
      <c r="A248" s="32" t="s">
        <v>458</v>
      </c>
      <c r="B248" s="32" t="s">
        <v>121</v>
      </c>
      <c r="C248" s="32" t="s">
        <v>70</v>
      </c>
      <c r="D248" s="36">
        <v>150000</v>
      </c>
      <c r="E248" s="28">
        <f t="shared" si="7"/>
        <v>3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>
        <v>0</v>
      </c>
      <c r="X248" s="28">
        <v>0</v>
      </c>
      <c r="Y248" s="28">
        <v>1</v>
      </c>
      <c r="Z248" s="28">
        <v>0</v>
      </c>
      <c r="AA248" s="28">
        <v>0</v>
      </c>
      <c r="AB248" s="28">
        <v>1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1</v>
      </c>
    </row>
    <row r="249" spans="1:37" ht="12" customHeight="1">
      <c r="A249" s="32" t="s">
        <v>459</v>
      </c>
      <c r="B249" s="32" t="s">
        <v>121</v>
      </c>
      <c r="C249" s="32" t="s">
        <v>70</v>
      </c>
      <c r="D249" s="36">
        <v>150000</v>
      </c>
      <c r="E249" s="28">
        <f t="shared" si="7"/>
        <v>0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ht="12" customHeight="1">
      <c r="A250" s="32" t="s">
        <v>460</v>
      </c>
      <c r="B250" s="32" t="s">
        <v>121</v>
      </c>
      <c r="C250" s="32" t="s">
        <v>70</v>
      </c>
      <c r="D250" s="36">
        <v>100000</v>
      </c>
      <c r="E250" s="28">
        <f t="shared" si="7"/>
        <v>0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ht="12" customHeight="1">
      <c r="A251" s="32" t="s">
        <v>461</v>
      </c>
      <c r="B251" s="32" t="s">
        <v>121</v>
      </c>
      <c r="C251" s="32" t="s">
        <v>70</v>
      </c>
      <c r="D251" s="36">
        <v>1500000</v>
      </c>
      <c r="E251" s="28">
        <f>SUM(F251:AK251)+11</f>
        <v>9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>
        <v>2</v>
      </c>
      <c r="Z251" s="28">
        <v>0</v>
      </c>
      <c r="AA251" s="28">
        <v>0</v>
      </c>
      <c r="AB251" s="28">
        <v>1</v>
      </c>
      <c r="AC251" s="28">
        <v>0</v>
      </c>
      <c r="AD251" s="28">
        <v>-5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ht="12" customHeight="1">
      <c r="A252" s="32" t="s">
        <v>462</v>
      </c>
      <c r="B252" s="32" t="s">
        <v>57</v>
      </c>
      <c r="C252" s="32" t="s">
        <v>60</v>
      </c>
      <c r="D252" s="36">
        <v>125000</v>
      </c>
      <c r="E252" s="28">
        <f aca="true" t="shared" si="8" ref="E252:E283">SUM(F252:AK252)</f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ht="12" customHeight="1">
      <c r="A253" s="32" t="s">
        <v>463</v>
      </c>
      <c r="B253" s="32" t="s">
        <v>57</v>
      </c>
      <c r="C253" s="32" t="s">
        <v>60</v>
      </c>
      <c r="D253" s="36">
        <v>250000</v>
      </c>
      <c r="E253" s="28">
        <f t="shared" si="8"/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ht="12" customHeight="1">
      <c r="A254" s="32" t="s">
        <v>464</v>
      </c>
      <c r="B254" s="32" t="s">
        <v>57</v>
      </c>
      <c r="C254" s="32" t="s">
        <v>60</v>
      </c>
      <c r="D254" s="36">
        <v>1500000</v>
      </c>
      <c r="E254" s="28">
        <f t="shared" si="8"/>
        <v>74</v>
      </c>
      <c r="F254" s="28">
        <v>6</v>
      </c>
      <c r="G254" s="28">
        <v>1</v>
      </c>
      <c r="H254" s="28">
        <v>0</v>
      </c>
      <c r="I254" s="28">
        <v>6</v>
      </c>
      <c r="J254" s="28">
        <v>0</v>
      </c>
      <c r="K254" s="28">
        <v>0</v>
      </c>
      <c r="L254" s="28">
        <v>0</v>
      </c>
      <c r="M254" s="28">
        <v>7</v>
      </c>
      <c r="N254" s="28">
        <v>1</v>
      </c>
      <c r="O254" s="28">
        <v>0</v>
      </c>
      <c r="P254" s="28">
        <v>6</v>
      </c>
      <c r="Q254" s="28">
        <v>3</v>
      </c>
      <c r="R254" s="28">
        <v>6</v>
      </c>
      <c r="S254" s="28">
        <v>4</v>
      </c>
      <c r="T254" s="28">
        <v>0</v>
      </c>
      <c r="U254" s="28">
        <v>3</v>
      </c>
      <c r="V254" s="28">
        <v>3</v>
      </c>
      <c r="W254" s="28">
        <v>0</v>
      </c>
      <c r="X254" s="28">
        <v>0</v>
      </c>
      <c r="Y254" s="28">
        <v>0</v>
      </c>
      <c r="Z254" s="28">
        <v>3</v>
      </c>
      <c r="AA254" s="28">
        <v>0</v>
      </c>
      <c r="AB254" s="28">
        <v>3</v>
      </c>
      <c r="AC254" s="28">
        <v>3</v>
      </c>
      <c r="AD254" s="28">
        <v>1</v>
      </c>
      <c r="AE254" s="28">
        <v>1</v>
      </c>
      <c r="AF254" s="28">
        <v>6</v>
      </c>
      <c r="AG254" s="28">
        <v>4</v>
      </c>
      <c r="AH254" s="28">
        <v>0</v>
      </c>
      <c r="AI254" s="28">
        <v>0</v>
      </c>
      <c r="AJ254" s="28">
        <v>3</v>
      </c>
      <c r="AK254" s="28">
        <v>4</v>
      </c>
    </row>
    <row r="255" spans="1:37" ht="12" customHeight="1">
      <c r="A255" s="32" t="s">
        <v>465</v>
      </c>
      <c r="B255" s="32" t="s">
        <v>57</v>
      </c>
      <c r="C255" s="32" t="s">
        <v>69</v>
      </c>
      <c r="D255" s="36">
        <v>125000</v>
      </c>
      <c r="E255" s="28">
        <f t="shared" si="8"/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ht="12" customHeight="1">
      <c r="A256" s="32" t="s">
        <v>466</v>
      </c>
      <c r="B256" s="32" t="s">
        <v>57</v>
      </c>
      <c r="C256" s="32" t="s">
        <v>69</v>
      </c>
      <c r="D256" s="36">
        <v>250000</v>
      </c>
      <c r="E256" s="28">
        <f t="shared" si="8"/>
        <v>13</v>
      </c>
      <c r="F256" s="28">
        <v>4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3</v>
      </c>
      <c r="V256" s="28">
        <v>3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3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ht="12" customHeight="1">
      <c r="A257" s="32" t="s">
        <v>467</v>
      </c>
      <c r="B257" s="32" t="s">
        <v>57</v>
      </c>
      <c r="C257" s="32" t="s">
        <v>69</v>
      </c>
      <c r="D257" s="36">
        <v>750000</v>
      </c>
      <c r="E257" s="28">
        <f t="shared" si="8"/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ht="12" customHeight="1">
      <c r="A258" s="32" t="s">
        <v>468</v>
      </c>
      <c r="B258" s="32" t="s">
        <v>57</v>
      </c>
      <c r="C258" s="32" t="s">
        <v>69</v>
      </c>
      <c r="D258" s="36">
        <v>1000000</v>
      </c>
      <c r="E258" s="28">
        <f t="shared" si="8"/>
        <v>14</v>
      </c>
      <c r="F258" s="28">
        <v>3</v>
      </c>
      <c r="G258" s="28">
        <v>0</v>
      </c>
      <c r="H258" s="28">
        <v>-5</v>
      </c>
      <c r="I258" s="28">
        <v>0</v>
      </c>
      <c r="J258" s="28">
        <v>0</v>
      </c>
      <c r="K258" s="28">
        <v>0</v>
      </c>
      <c r="L258" s="28">
        <v>0</v>
      </c>
      <c r="M258" s="28">
        <v>3</v>
      </c>
      <c r="N258" s="28">
        <v>1</v>
      </c>
      <c r="O258" s="28">
        <v>0</v>
      </c>
      <c r="P258" s="28">
        <v>3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3</v>
      </c>
      <c r="W258" s="28">
        <v>-1</v>
      </c>
      <c r="X258" s="28">
        <v>0</v>
      </c>
      <c r="Y258" s="28">
        <v>1</v>
      </c>
      <c r="Z258" s="28">
        <v>3</v>
      </c>
      <c r="AA258" s="28">
        <v>0</v>
      </c>
      <c r="AB258" s="28">
        <v>0</v>
      </c>
      <c r="AC258" s="28">
        <v>3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ht="12" customHeight="1">
      <c r="A259" s="32" t="s">
        <v>469</v>
      </c>
      <c r="B259" s="32" t="s">
        <v>57</v>
      </c>
      <c r="C259" s="32" t="s">
        <v>69</v>
      </c>
      <c r="D259" s="36">
        <v>1500000</v>
      </c>
      <c r="E259" s="28">
        <f t="shared" si="8"/>
        <v>9</v>
      </c>
      <c r="F259" s="28">
        <v>0</v>
      </c>
      <c r="G259" s="28">
        <v>0</v>
      </c>
      <c r="H259" s="28">
        <v>0</v>
      </c>
      <c r="I259" s="28">
        <v>4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3</v>
      </c>
      <c r="AK259" s="28">
        <v>2</v>
      </c>
    </row>
    <row r="260" spans="1:37" ht="12" customHeight="1">
      <c r="A260" s="32" t="s">
        <v>470</v>
      </c>
      <c r="B260" s="32" t="s">
        <v>57</v>
      </c>
      <c r="C260" s="32" t="s">
        <v>69</v>
      </c>
      <c r="D260" s="36">
        <v>1500000</v>
      </c>
      <c r="E260" s="28">
        <f t="shared" si="8"/>
        <v>44</v>
      </c>
      <c r="F260" s="28">
        <v>4</v>
      </c>
      <c r="G260" s="28">
        <v>1</v>
      </c>
      <c r="H260" s="28">
        <v>-1</v>
      </c>
      <c r="I260" s="28">
        <v>4</v>
      </c>
      <c r="J260" s="28">
        <v>0</v>
      </c>
      <c r="K260" s="28">
        <v>0</v>
      </c>
      <c r="L260" s="28">
        <v>0</v>
      </c>
      <c r="M260" s="28">
        <v>4</v>
      </c>
      <c r="N260" s="28">
        <v>3</v>
      </c>
      <c r="O260" s="28">
        <v>0</v>
      </c>
      <c r="P260" s="28">
        <v>6</v>
      </c>
      <c r="Q260" s="28">
        <v>2</v>
      </c>
      <c r="R260" s="28">
        <v>4</v>
      </c>
      <c r="S260" s="28">
        <v>4</v>
      </c>
      <c r="T260" s="28">
        <v>0</v>
      </c>
      <c r="U260" s="28">
        <v>2</v>
      </c>
      <c r="V260" s="28">
        <v>0</v>
      </c>
      <c r="W260" s="28">
        <v>0</v>
      </c>
      <c r="X260" s="28">
        <v>-6</v>
      </c>
      <c r="Y260" s="28">
        <v>0</v>
      </c>
      <c r="Z260" s="28">
        <v>3</v>
      </c>
      <c r="AA260" s="28">
        <v>0</v>
      </c>
      <c r="AB260" s="28">
        <v>2</v>
      </c>
      <c r="AC260" s="28">
        <v>0</v>
      </c>
      <c r="AD260" s="28">
        <v>1</v>
      </c>
      <c r="AE260" s="28">
        <v>1</v>
      </c>
      <c r="AF260" s="28">
        <v>4</v>
      </c>
      <c r="AG260" s="28">
        <v>1</v>
      </c>
      <c r="AH260" s="28">
        <v>0</v>
      </c>
      <c r="AI260" s="28">
        <v>0</v>
      </c>
      <c r="AJ260" s="28">
        <v>3</v>
      </c>
      <c r="AK260" s="28">
        <v>2</v>
      </c>
    </row>
    <row r="261" spans="1:37" ht="12" customHeight="1">
      <c r="A261" s="32" t="s">
        <v>471</v>
      </c>
      <c r="B261" s="32" t="s">
        <v>57</v>
      </c>
      <c r="C261" s="32" t="s">
        <v>69</v>
      </c>
      <c r="D261" s="36">
        <v>1500000</v>
      </c>
      <c r="E261" s="28">
        <f t="shared" si="8"/>
        <v>45</v>
      </c>
      <c r="F261" s="28">
        <v>4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6</v>
      </c>
      <c r="Q261" s="28">
        <v>3</v>
      </c>
      <c r="R261" s="28">
        <v>4</v>
      </c>
      <c r="S261" s="28">
        <v>4</v>
      </c>
      <c r="T261" s="28">
        <v>0</v>
      </c>
      <c r="U261" s="28">
        <v>0</v>
      </c>
      <c r="V261" s="28">
        <v>3</v>
      </c>
      <c r="W261" s="28">
        <v>0</v>
      </c>
      <c r="X261" s="28">
        <v>0</v>
      </c>
      <c r="Y261" s="28">
        <v>0</v>
      </c>
      <c r="Z261" s="28">
        <v>3</v>
      </c>
      <c r="AA261" s="28">
        <v>-1</v>
      </c>
      <c r="AB261" s="28">
        <v>3</v>
      </c>
      <c r="AC261" s="28">
        <v>8</v>
      </c>
      <c r="AD261" s="28">
        <v>1</v>
      </c>
      <c r="AE261" s="28">
        <v>1</v>
      </c>
      <c r="AF261" s="28">
        <v>4</v>
      </c>
      <c r="AG261" s="28">
        <v>2</v>
      </c>
      <c r="AH261" s="28">
        <v>0</v>
      </c>
      <c r="AI261" s="28">
        <v>0</v>
      </c>
      <c r="AJ261" s="28">
        <v>0</v>
      </c>
      <c r="AK261" s="28">
        <v>0</v>
      </c>
    </row>
    <row r="262" spans="1:37" ht="12" customHeight="1">
      <c r="A262" s="32" t="s">
        <v>472</v>
      </c>
      <c r="B262" s="32" t="s">
        <v>57</v>
      </c>
      <c r="C262" s="32" t="s">
        <v>69</v>
      </c>
      <c r="D262" s="36">
        <v>3000000</v>
      </c>
      <c r="E262" s="28">
        <f t="shared" si="8"/>
        <v>59</v>
      </c>
      <c r="F262" s="28">
        <v>0</v>
      </c>
      <c r="G262" s="28">
        <v>0</v>
      </c>
      <c r="H262" s="28">
        <v>0</v>
      </c>
      <c r="I262" s="28">
        <v>3</v>
      </c>
      <c r="J262" s="28">
        <v>0</v>
      </c>
      <c r="K262" s="28">
        <v>0</v>
      </c>
      <c r="L262" s="28">
        <v>0</v>
      </c>
      <c r="M262" s="28">
        <v>4</v>
      </c>
      <c r="N262" s="28">
        <v>1</v>
      </c>
      <c r="O262" s="28">
        <v>0</v>
      </c>
      <c r="P262" s="28">
        <v>6</v>
      </c>
      <c r="Q262" s="28">
        <v>3</v>
      </c>
      <c r="R262" s="28">
        <v>4</v>
      </c>
      <c r="S262" s="28">
        <v>6</v>
      </c>
      <c r="T262" s="28">
        <v>0</v>
      </c>
      <c r="U262" s="28">
        <v>3</v>
      </c>
      <c r="V262" s="28">
        <v>5</v>
      </c>
      <c r="W262" s="28">
        <v>0</v>
      </c>
      <c r="X262" s="28">
        <v>0</v>
      </c>
      <c r="Y262" s="28">
        <v>1</v>
      </c>
      <c r="Z262" s="28">
        <v>0</v>
      </c>
      <c r="AA262" s="28">
        <v>0</v>
      </c>
      <c r="AB262" s="28">
        <v>4</v>
      </c>
      <c r="AC262" s="28">
        <v>3</v>
      </c>
      <c r="AD262" s="28">
        <v>1</v>
      </c>
      <c r="AE262" s="28">
        <v>2</v>
      </c>
      <c r="AF262" s="28">
        <v>3</v>
      </c>
      <c r="AG262" s="28">
        <v>0</v>
      </c>
      <c r="AH262" s="28">
        <v>0</v>
      </c>
      <c r="AI262" s="28">
        <v>0</v>
      </c>
      <c r="AJ262" s="28">
        <v>5</v>
      </c>
      <c r="AK262" s="28">
        <v>5</v>
      </c>
    </row>
    <row r="263" spans="1:37" ht="12" customHeight="1">
      <c r="A263" s="32" t="s">
        <v>473</v>
      </c>
      <c r="B263" s="32" t="s">
        <v>57</v>
      </c>
      <c r="C263" s="32" t="s">
        <v>68</v>
      </c>
      <c r="D263" s="36">
        <v>125000</v>
      </c>
      <c r="E263" s="28">
        <f t="shared" si="8"/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ht="12" customHeight="1">
      <c r="A264" s="32" t="s">
        <v>474</v>
      </c>
      <c r="B264" s="32" t="s">
        <v>57</v>
      </c>
      <c r="C264" s="32" t="s">
        <v>68</v>
      </c>
      <c r="D264" s="36">
        <v>500000</v>
      </c>
      <c r="E264" s="28">
        <f t="shared" si="8"/>
        <v>18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3</v>
      </c>
      <c r="R264" s="28">
        <v>3</v>
      </c>
      <c r="S264" s="28">
        <v>1</v>
      </c>
      <c r="T264" s="28">
        <v>0</v>
      </c>
      <c r="U264" s="28">
        <v>0</v>
      </c>
      <c r="V264" s="28">
        <v>3</v>
      </c>
      <c r="W264" s="28">
        <v>0</v>
      </c>
      <c r="X264" s="28">
        <v>0</v>
      </c>
      <c r="Y264" s="28">
        <v>1</v>
      </c>
      <c r="Z264" s="28">
        <v>3</v>
      </c>
      <c r="AA264" s="28">
        <v>0</v>
      </c>
      <c r="AB264" s="28">
        <v>3</v>
      </c>
      <c r="AC264" s="28">
        <v>0</v>
      </c>
      <c r="AD264" s="28">
        <v>1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ht="12" customHeight="1">
      <c r="A265" s="32" t="s">
        <v>475</v>
      </c>
      <c r="B265" s="32" t="s">
        <v>57</v>
      </c>
      <c r="C265" s="32" t="s">
        <v>68</v>
      </c>
      <c r="D265" s="36">
        <v>500000</v>
      </c>
      <c r="E265" s="28">
        <f t="shared" si="8"/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ht="12" customHeight="1">
      <c r="A266" s="32" t="s">
        <v>476</v>
      </c>
      <c r="B266" s="32" t="s">
        <v>57</v>
      </c>
      <c r="C266" s="32" t="s">
        <v>68</v>
      </c>
      <c r="D266" s="36">
        <v>750000</v>
      </c>
      <c r="E266" s="28">
        <f t="shared" si="8"/>
        <v>80</v>
      </c>
      <c r="F266" s="28">
        <v>5</v>
      </c>
      <c r="G266" s="28">
        <v>7</v>
      </c>
      <c r="H266" s="28">
        <v>4</v>
      </c>
      <c r="I266" s="28">
        <v>3</v>
      </c>
      <c r="J266" s="28">
        <v>0</v>
      </c>
      <c r="K266" s="28">
        <v>4</v>
      </c>
      <c r="L266" s="28">
        <v>0</v>
      </c>
      <c r="M266" s="28">
        <v>6</v>
      </c>
      <c r="N266" s="28">
        <v>1</v>
      </c>
      <c r="O266" s="28">
        <v>0</v>
      </c>
      <c r="P266" s="28">
        <v>6</v>
      </c>
      <c r="Q266" s="28">
        <v>3</v>
      </c>
      <c r="R266" s="28">
        <v>3</v>
      </c>
      <c r="S266" s="28">
        <v>8</v>
      </c>
      <c r="T266" s="28">
        <v>0</v>
      </c>
      <c r="U266" s="28">
        <v>5</v>
      </c>
      <c r="V266" s="28">
        <v>3</v>
      </c>
      <c r="W266" s="28">
        <v>0</v>
      </c>
      <c r="X266" s="28">
        <v>0</v>
      </c>
      <c r="Y266" s="28">
        <v>1</v>
      </c>
      <c r="Z266" s="28">
        <v>3</v>
      </c>
      <c r="AA266" s="28">
        <v>0</v>
      </c>
      <c r="AB266" s="28">
        <v>3</v>
      </c>
      <c r="AC266" s="28">
        <v>3</v>
      </c>
      <c r="AD266" s="28">
        <v>1</v>
      </c>
      <c r="AE266" s="28">
        <v>1</v>
      </c>
      <c r="AF266" s="28">
        <v>3</v>
      </c>
      <c r="AG266" s="28">
        <v>1</v>
      </c>
      <c r="AH266" s="28">
        <v>0</v>
      </c>
      <c r="AI266" s="28">
        <v>0</v>
      </c>
      <c r="AJ266" s="28">
        <v>5</v>
      </c>
      <c r="AK266" s="28">
        <v>1</v>
      </c>
    </row>
    <row r="267" spans="1:37" ht="12" customHeight="1">
      <c r="A267" s="32" t="s">
        <v>58</v>
      </c>
      <c r="B267" s="32" t="s">
        <v>57</v>
      </c>
      <c r="C267" s="32" t="s">
        <v>68</v>
      </c>
      <c r="D267" s="36">
        <v>1000000</v>
      </c>
      <c r="E267" s="28">
        <f t="shared" si="8"/>
        <v>96</v>
      </c>
      <c r="F267" s="28">
        <v>0</v>
      </c>
      <c r="G267" s="28">
        <v>1</v>
      </c>
      <c r="H267" s="28">
        <v>-1</v>
      </c>
      <c r="I267" s="28">
        <v>7</v>
      </c>
      <c r="J267" s="28">
        <v>0</v>
      </c>
      <c r="K267" s="28">
        <v>6</v>
      </c>
      <c r="L267" s="28">
        <v>0</v>
      </c>
      <c r="M267" s="28">
        <v>12</v>
      </c>
      <c r="N267" s="28">
        <v>1</v>
      </c>
      <c r="O267" s="28">
        <v>0</v>
      </c>
      <c r="P267" s="28">
        <v>13</v>
      </c>
      <c r="Q267" s="28">
        <v>11</v>
      </c>
      <c r="R267" s="28">
        <v>3</v>
      </c>
      <c r="S267" s="28">
        <v>8</v>
      </c>
      <c r="T267" s="28">
        <v>0</v>
      </c>
      <c r="U267" s="28">
        <v>3</v>
      </c>
      <c r="V267" s="28">
        <v>3</v>
      </c>
      <c r="W267" s="28">
        <v>4</v>
      </c>
      <c r="X267" s="28">
        <v>0</v>
      </c>
      <c r="Y267" s="28">
        <v>1</v>
      </c>
      <c r="Z267" s="28">
        <v>6</v>
      </c>
      <c r="AA267" s="28">
        <v>0</v>
      </c>
      <c r="AB267" s="28">
        <v>5</v>
      </c>
      <c r="AC267" s="28">
        <v>3</v>
      </c>
      <c r="AD267" s="28">
        <v>0</v>
      </c>
      <c r="AE267" s="28">
        <v>0</v>
      </c>
      <c r="AF267" s="28">
        <v>3</v>
      </c>
      <c r="AG267" s="28">
        <v>1</v>
      </c>
      <c r="AH267" s="28">
        <v>0</v>
      </c>
      <c r="AI267" s="28">
        <v>2</v>
      </c>
      <c r="AJ267" s="28">
        <v>4</v>
      </c>
      <c r="AK267" s="28">
        <v>0</v>
      </c>
    </row>
    <row r="268" spans="1:37" ht="12" customHeight="1">
      <c r="A268" s="32" t="s">
        <v>477</v>
      </c>
      <c r="B268" s="32" t="s">
        <v>57</v>
      </c>
      <c r="C268" s="32" t="s">
        <v>68</v>
      </c>
      <c r="D268" s="36">
        <v>1000000</v>
      </c>
      <c r="E268" s="28">
        <f t="shared" si="8"/>
        <v>59</v>
      </c>
      <c r="F268" s="28">
        <v>3</v>
      </c>
      <c r="G268" s="28">
        <v>1</v>
      </c>
      <c r="H268" s="28">
        <v>2</v>
      </c>
      <c r="I268" s="28">
        <v>3</v>
      </c>
      <c r="J268" s="28">
        <v>0</v>
      </c>
      <c r="K268" s="28">
        <v>0</v>
      </c>
      <c r="L268" s="28">
        <v>0</v>
      </c>
      <c r="M268" s="28">
        <v>4</v>
      </c>
      <c r="N268" s="28">
        <v>1</v>
      </c>
      <c r="O268" s="28">
        <v>0</v>
      </c>
      <c r="P268" s="28">
        <v>6</v>
      </c>
      <c r="Q268" s="28">
        <v>3</v>
      </c>
      <c r="R268" s="28">
        <v>5</v>
      </c>
      <c r="S268" s="28">
        <v>8</v>
      </c>
      <c r="T268" s="28">
        <v>0</v>
      </c>
      <c r="U268" s="28">
        <v>3</v>
      </c>
      <c r="V268" s="28">
        <v>3</v>
      </c>
      <c r="W268" s="28">
        <v>-1</v>
      </c>
      <c r="X268" s="28">
        <v>0</v>
      </c>
      <c r="Y268" s="28">
        <v>1</v>
      </c>
      <c r="Z268" s="28">
        <v>2</v>
      </c>
      <c r="AA268" s="28">
        <v>0</v>
      </c>
      <c r="AB268" s="28">
        <v>3</v>
      </c>
      <c r="AC268" s="28">
        <v>2</v>
      </c>
      <c r="AD268" s="28">
        <v>1</v>
      </c>
      <c r="AE268" s="28">
        <v>1</v>
      </c>
      <c r="AF268" s="28">
        <v>3</v>
      </c>
      <c r="AG268" s="28">
        <v>1</v>
      </c>
      <c r="AH268" s="28">
        <v>0</v>
      </c>
      <c r="AI268" s="28">
        <v>0</v>
      </c>
      <c r="AJ268" s="28">
        <v>3</v>
      </c>
      <c r="AK268" s="28">
        <v>1</v>
      </c>
    </row>
    <row r="269" spans="1:37" ht="12" customHeight="1">
      <c r="A269" s="32" t="s">
        <v>478</v>
      </c>
      <c r="B269" s="32" t="s">
        <v>57</v>
      </c>
      <c r="C269" s="32" t="s">
        <v>68</v>
      </c>
      <c r="D269" s="36">
        <v>1000000</v>
      </c>
      <c r="E269" s="28">
        <f t="shared" si="8"/>
        <v>85</v>
      </c>
      <c r="F269" s="28">
        <v>0</v>
      </c>
      <c r="G269" s="28">
        <v>0</v>
      </c>
      <c r="H269" s="28">
        <v>0</v>
      </c>
      <c r="I269" s="28">
        <v>3</v>
      </c>
      <c r="J269" s="28">
        <v>0</v>
      </c>
      <c r="K269" s="28">
        <v>0</v>
      </c>
      <c r="L269" s="28">
        <v>0</v>
      </c>
      <c r="M269" s="28">
        <v>6</v>
      </c>
      <c r="N269" s="28">
        <v>1</v>
      </c>
      <c r="O269" s="28">
        <v>0</v>
      </c>
      <c r="P269" s="28">
        <v>16</v>
      </c>
      <c r="Q269" s="28">
        <v>3</v>
      </c>
      <c r="R269" s="28">
        <v>11</v>
      </c>
      <c r="S269" s="28">
        <v>12</v>
      </c>
      <c r="T269" s="28">
        <v>0</v>
      </c>
      <c r="U269" s="28">
        <v>7</v>
      </c>
      <c r="V269" s="28">
        <v>2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11</v>
      </c>
      <c r="AC269" s="28">
        <v>3</v>
      </c>
      <c r="AD269" s="28">
        <v>1</v>
      </c>
      <c r="AE269" s="28">
        <v>1</v>
      </c>
      <c r="AF269" s="28">
        <v>3</v>
      </c>
      <c r="AG269" s="28">
        <v>1</v>
      </c>
      <c r="AH269" s="28">
        <v>0</v>
      </c>
      <c r="AI269" s="28">
        <v>0</v>
      </c>
      <c r="AJ269" s="28">
        <v>3</v>
      </c>
      <c r="AK269" s="28">
        <v>1</v>
      </c>
    </row>
    <row r="270" spans="1:37" ht="12" customHeight="1">
      <c r="A270" s="32" t="s">
        <v>479</v>
      </c>
      <c r="B270" s="32" t="s">
        <v>57</v>
      </c>
      <c r="C270" s="32" t="s">
        <v>68</v>
      </c>
      <c r="D270" s="36">
        <v>1000000</v>
      </c>
      <c r="E270" s="28">
        <f t="shared" si="8"/>
        <v>46</v>
      </c>
      <c r="F270" s="28">
        <v>3</v>
      </c>
      <c r="G270" s="28">
        <v>0</v>
      </c>
      <c r="H270" s="28">
        <v>0</v>
      </c>
      <c r="I270" s="28">
        <v>5</v>
      </c>
      <c r="J270" s="28">
        <v>0</v>
      </c>
      <c r="K270" s="28">
        <v>-6</v>
      </c>
      <c r="L270" s="28">
        <v>0</v>
      </c>
      <c r="M270" s="28">
        <v>1</v>
      </c>
      <c r="N270" s="28">
        <v>1</v>
      </c>
      <c r="O270" s="28">
        <v>0</v>
      </c>
      <c r="P270" s="28">
        <v>5</v>
      </c>
      <c r="Q270" s="28">
        <v>3</v>
      </c>
      <c r="R270" s="28">
        <v>7</v>
      </c>
      <c r="S270" s="28">
        <v>4</v>
      </c>
      <c r="T270" s="28">
        <v>0</v>
      </c>
      <c r="U270" s="28">
        <v>6</v>
      </c>
      <c r="V270" s="28">
        <v>0</v>
      </c>
      <c r="W270" s="28">
        <v>0</v>
      </c>
      <c r="X270" s="28">
        <v>0</v>
      </c>
      <c r="Y270" s="28">
        <v>1</v>
      </c>
      <c r="Z270" s="28">
        <v>3</v>
      </c>
      <c r="AA270" s="28">
        <v>0</v>
      </c>
      <c r="AB270" s="28">
        <v>3</v>
      </c>
      <c r="AC270" s="28">
        <v>0</v>
      </c>
      <c r="AD270" s="28">
        <v>1</v>
      </c>
      <c r="AE270" s="28">
        <v>1</v>
      </c>
      <c r="AF270" s="28">
        <v>7</v>
      </c>
      <c r="AG270" s="28">
        <v>1</v>
      </c>
      <c r="AH270" s="28">
        <v>0</v>
      </c>
      <c r="AI270" s="28">
        <v>-3</v>
      </c>
      <c r="AJ270" s="28">
        <v>3</v>
      </c>
      <c r="AK270" s="28">
        <v>0</v>
      </c>
    </row>
    <row r="271" spans="1:37" ht="12" customHeight="1">
      <c r="A271" s="32" t="s">
        <v>480</v>
      </c>
      <c r="B271" s="32" t="s">
        <v>57</v>
      </c>
      <c r="C271" s="32" t="s">
        <v>68</v>
      </c>
      <c r="D271" s="36">
        <v>1250000</v>
      </c>
      <c r="E271" s="28">
        <f t="shared" si="8"/>
        <v>3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1</v>
      </c>
      <c r="Z271" s="28">
        <v>2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ht="12" customHeight="1">
      <c r="A272" s="32" t="s">
        <v>481</v>
      </c>
      <c r="B272" s="32" t="s">
        <v>57</v>
      </c>
      <c r="C272" s="32" t="s">
        <v>68</v>
      </c>
      <c r="D272" s="36">
        <v>1500000</v>
      </c>
      <c r="E272" s="28">
        <f t="shared" si="8"/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ht="12" customHeight="1">
      <c r="A273" s="32" t="s">
        <v>482</v>
      </c>
      <c r="B273" s="32" t="s">
        <v>57</v>
      </c>
      <c r="C273" s="32" t="s">
        <v>68</v>
      </c>
      <c r="D273" s="36">
        <v>2500000</v>
      </c>
      <c r="E273" s="28">
        <f t="shared" si="8"/>
        <v>65</v>
      </c>
      <c r="F273" s="28">
        <v>3</v>
      </c>
      <c r="G273" s="28">
        <v>3</v>
      </c>
      <c r="H273" s="28">
        <v>0</v>
      </c>
      <c r="I273" s="28">
        <v>3</v>
      </c>
      <c r="J273" s="28">
        <v>0</v>
      </c>
      <c r="K273" s="28">
        <v>0</v>
      </c>
      <c r="L273" s="28">
        <v>0</v>
      </c>
      <c r="M273" s="28">
        <v>4</v>
      </c>
      <c r="N273" s="28">
        <v>1</v>
      </c>
      <c r="O273" s="28">
        <v>0</v>
      </c>
      <c r="P273" s="28">
        <v>6</v>
      </c>
      <c r="Q273" s="28">
        <v>2</v>
      </c>
      <c r="R273" s="28">
        <v>3</v>
      </c>
      <c r="S273" s="28">
        <v>6</v>
      </c>
      <c r="T273" s="28">
        <v>0</v>
      </c>
      <c r="U273" s="28">
        <v>5</v>
      </c>
      <c r="V273" s="28">
        <v>3</v>
      </c>
      <c r="W273" s="28">
        <v>0</v>
      </c>
      <c r="X273" s="28">
        <v>0</v>
      </c>
      <c r="Y273" s="28">
        <v>3</v>
      </c>
      <c r="Z273" s="28">
        <v>3</v>
      </c>
      <c r="AA273" s="28">
        <v>0</v>
      </c>
      <c r="AB273" s="28">
        <v>5</v>
      </c>
      <c r="AC273" s="28">
        <v>5</v>
      </c>
      <c r="AD273" s="28">
        <v>1</v>
      </c>
      <c r="AE273" s="28">
        <v>1</v>
      </c>
      <c r="AF273" s="28">
        <v>3</v>
      </c>
      <c r="AG273" s="28">
        <v>1</v>
      </c>
      <c r="AH273" s="28">
        <v>0</v>
      </c>
      <c r="AI273" s="28">
        <v>0</v>
      </c>
      <c r="AJ273" s="28">
        <v>3</v>
      </c>
      <c r="AK273" s="28">
        <v>1</v>
      </c>
    </row>
    <row r="274" spans="1:37" ht="12" customHeight="1">
      <c r="A274" s="32" t="s">
        <v>483</v>
      </c>
      <c r="B274" s="32" t="s">
        <v>57</v>
      </c>
      <c r="C274" s="32" t="s">
        <v>68</v>
      </c>
      <c r="D274" s="36">
        <v>2500000</v>
      </c>
      <c r="E274" s="28">
        <f t="shared" si="8"/>
        <v>95</v>
      </c>
      <c r="F274" s="28">
        <v>3</v>
      </c>
      <c r="G274" s="28">
        <v>9</v>
      </c>
      <c r="H274" s="28">
        <v>0</v>
      </c>
      <c r="I274" s="28">
        <v>3</v>
      </c>
      <c r="J274" s="28">
        <v>0</v>
      </c>
      <c r="K274" s="28">
        <v>1</v>
      </c>
      <c r="L274" s="28">
        <v>0</v>
      </c>
      <c r="M274" s="28">
        <v>4</v>
      </c>
      <c r="N274" s="28">
        <v>5</v>
      </c>
      <c r="O274" s="28">
        <v>0</v>
      </c>
      <c r="P274" s="28">
        <v>16</v>
      </c>
      <c r="Q274" s="28">
        <v>8</v>
      </c>
      <c r="R274" s="28">
        <v>7</v>
      </c>
      <c r="S274" s="28">
        <v>4</v>
      </c>
      <c r="T274" s="28">
        <v>0</v>
      </c>
      <c r="U274" s="28">
        <v>3</v>
      </c>
      <c r="V274" s="28">
        <v>7</v>
      </c>
      <c r="W274" s="28">
        <v>0</v>
      </c>
      <c r="X274" s="28">
        <v>0</v>
      </c>
      <c r="Y274" s="28">
        <v>1</v>
      </c>
      <c r="Z274" s="28">
        <v>3</v>
      </c>
      <c r="AA274" s="28">
        <v>-1</v>
      </c>
      <c r="AB274" s="28">
        <v>0</v>
      </c>
      <c r="AC274" s="28">
        <v>7</v>
      </c>
      <c r="AD274" s="28">
        <v>3</v>
      </c>
      <c r="AE274" s="28">
        <v>2</v>
      </c>
      <c r="AF274" s="28">
        <v>0</v>
      </c>
      <c r="AG274" s="28">
        <v>1</v>
      </c>
      <c r="AH274" s="28">
        <v>2</v>
      </c>
      <c r="AI274" s="28">
        <v>0</v>
      </c>
      <c r="AJ274" s="28">
        <v>7</v>
      </c>
      <c r="AK274" s="28">
        <v>0</v>
      </c>
    </row>
    <row r="275" spans="1:37" ht="12" customHeight="1">
      <c r="A275" s="32" t="s">
        <v>484</v>
      </c>
      <c r="B275" s="32" t="s">
        <v>57</v>
      </c>
      <c r="C275" s="32" t="s">
        <v>68</v>
      </c>
      <c r="D275" s="36">
        <v>150000</v>
      </c>
      <c r="E275" s="28">
        <f t="shared" si="8"/>
        <v>11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3</v>
      </c>
      <c r="AD275" s="28">
        <v>0</v>
      </c>
      <c r="AE275" s="28">
        <v>0</v>
      </c>
      <c r="AF275" s="28">
        <v>3</v>
      </c>
      <c r="AG275" s="28">
        <v>1</v>
      </c>
      <c r="AH275" s="28">
        <v>0</v>
      </c>
      <c r="AI275" s="28">
        <v>0</v>
      </c>
      <c r="AJ275" s="28">
        <v>3</v>
      </c>
      <c r="AK275" s="28">
        <v>1</v>
      </c>
    </row>
    <row r="276" spans="1:37" ht="12" customHeight="1">
      <c r="A276" s="32" t="s">
        <v>485</v>
      </c>
      <c r="B276" s="32" t="s">
        <v>57</v>
      </c>
      <c r="C276" s="32" t="s">
        <v>70</v>
      </c>
      <c r="D276" s="36">
        <v>500000</v>
      </c>
      <c r="E276" s="28">
        <f t="shared" si="8"/>
        <v>74</v>
      </c>
      <c r="F276" s="28">
        <v>3</v>
      </c>
      <c r="G276" s="28">
        <v>1</v>
      </c>
      <c r="H276" s="28">
        <v>0</v>
      </c>
      <c r="I276" s="28">
        <v>3</v>
      </c>
      <c r="J276" s="28">
        <v>0</v>
      </c>
      <c r="K276" s="28">
        <v>0</v>
      </c>
      <c r="L276" s="28">
        <v>0</v>
      </c>
      <c r="M276" s="28">
        <v>4</v>
      </c>
      <c r="N276" s="28">
        <v>0</v>
      </c>
      <c r="O276" s="28">
        <v>0</v>
      </c>
      <c r="P276" s="28">
        <v>6</v>
      </c>
      <c r="Q276" s="28">
        <v>5</v>
      </c>
      <c r="R276" s="28">
        <v>3</v>
      </c>
      <c r="S276" s="28">
        <v>4</v>
      </c>
      <c r="T276" s="28">
        <v>0</v>
      </c>
      <c r="U276" s="28">
        <v>8</v>
      </c>
      <c r="V276" s="28">
        <v>3</v>
      </c>
      <c r="W276" s="28">
        <v>0</v>
      </c>
      <c r="X276" s="28">
        <v>0</v>
      </c>
      <c r="Y276" s="28">
        <v>6</v>
      </c>
      <c r="Z276" s="28">
        <v>5</v>
      </c>
      <c r="AA276" s="28">
        <v>0</v>
      </c>
      <c r="AB276" s="28">
        <v>3</v>
      </c>
      <c r="AC276" s="28">
        <v>5</v>
      </c>
      <c r="AD276" s="28">
        <v>1</v>
      </c>
      <c r="AE276" s="28">
        <v>1</v>
      </c>
      <c r="AF276" s="28">
        <v>3</v>
      </c>
      <c r="AG276" s="28">
        <v>0</v>
      </c>
      <c r="AH276" s="28">
        <v>3</v>
      </c>
      <c r="AI276" s="28">
        <v>0</v>
      </c>
      <c r="AJ276" s="28">
        <v>6</v>
      </c>
      <c r="AK276" s="28">
        <v>1</v>
      </c>
    </row>
    <row r="277" spans="1:37" ht="12" customHeight="1">
      <c r="A277" s="32" t="s">
        <v>486</v>
      </c>
      <c r="B277" s="32" t="s">
        <v>57</v>
      </c>
      <c r="C277" s="32" t="s">
        <v>70</v>
      </c>
      <c r="D277" s="36">
        <v>1500000</v>
      </c>
      <c r="E277" s="28">
        <f t="shared" si="8"/>
        <v>78</v>
      </c>
      <c r="F277" s="28">
        <v>6</v>
      </c>
      <c r="G277" s="28">
        <v>1</v>
      </c>
      <c r="H277" s="28">
        <v>0</v>
      </c>
      <c r="I277" s="28">
        <v>6</v>
      </c>
      <c r="J277" s="28">
        <v>0</v>
      </c>
      <c r="K277" s="28">
        <v>0</v>
      </c>
      <c r="L277" s="28">
        <v>0</v>
      </c>
      <c r="M277" s="28">
        <v>4</v>
      </c>
      <c r="N277" s="28">
        <v>1</v>
      </c>
      <c r="O277" s="28">
        <v>0</v>
      </c>
      <c r="P277" s="28">
        <v>6</v>
      </c>
      <c r="Q277" s="28">
        <v>0</v>
      </c>
      <c r="R277" s="28">
        <v>3</v>
      </c>
      <c r="S277" s="28">
        <v>7</v>
      </c>
      <c r="T277" s="28">
        <v>0</v>
      </c>
      <c r="U277" s="28">
        <v>3</v>
      </c>
      <c r="V277" s="28">
        <v>2</v>
      </c>
      <c r="W277" s="28">
        <v>2</v>
      </c>
      <c r="X277" s="28">
        <v>0</v>
      </c>
      <c r="Y277" s="28">
        <v>4</v>
      </c>
      <c r="Z277" s="28">
        <v>6</v>
      </c>
      <c r="AA277" s="28">
        <v>0</v>
      </c>
      <c r="AB277" s="28">
        <v>3</v>
      </c>
      <c r="AC277" s="28">
        <v>0</v>
      </c>
      <c r="AD277" s="28">
        <v>4</v>
      </c>
      <c r="AE277" s="28">
        <v>7</v>
      </c>
      <c r="AF277" s="28">
        <v>3</v>
      </c>
      <c r="AG277" s="28">
        <v>1</v>
      </c>
      <c r="AH277" s="28">
        <v>0</v>
      </c>
      <c r="AI277" s="28">
        <v>3</v>
      </c>
      <c r="AJ277" s="28">
        <v>6</v>
      </c>
      <c r="AK277" s="28">
        <v>0</v>
      </c>
    </row>
    <row r="278" spans="1:37" ht="12" customHeight="1">
      <c r="A278" s="32" t="s">
        <v>461</v>
      </c>
      <c r="B278" s="32" t="s">
        <v>57</v>
      </c>
      <c r="C278" s="32" t="s">
        <v>70</v>
      </c>
      <c r="D278" s="36">
        <v>1500000</v>
      </c>
      <c r="E278" s="28">
        <f t="shared" si="8"/>
        <v>11</v>
      </c>
      <c r="F278" s="28">
        <v>3</v>
      </c>
      <c r="G278" s="28">
        <v>1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1</v>
      </c>
      <c r="N278" s="28">
        <v>0</v>
      </c>
      <c r="O278" s="28">
        <v>0</v>
      </c>
      <c r="P278" s="28">
        <v>0</v>
      </c>
      <c r="Q278" s="28">
        <v>3</v>
      </c>
      <c r="R278" s="28">
        <v>0</v>
      </c>
      <c r="S278" s="28">
        <v>0</v>
      </c>
      <c r="T278" s="28">
        <v>0</v>
      </c>
      <c r="U278" s="28">
        <v>3</v>
      </c>
      <c r="V278" s="28">
        <v>0</v>
      </c>
      <c r="W278" s="28">
        <v>0</v>
      </c>
      <c r="X278" s="28">
        <v>0</v>
      </c>
      <c r="Y278" s="29" t="s">
        <v>222</v>
      </c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</row>
    <row r="279" spans="1:37" ht="12" customHeight="1">
      <c r="A279" s="32" t="s">
        <v>487</v>
      </c>
      <c r="B279" s="32" t="s">
        <v>40</v>
      </c>
      <c r="C279" s="32" t="s">
        <v>60</v>
      </c>
      <c r="D279" s="36">
        <v>125000</v>
      </c>
      <c r="E279" s="28">
        <f t="shared" si="8"/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ht="12" customHeight="1">
      <c r="A280" s="32" t="s">
        <v>488</v>
      </c>
      <c r="B280" s="32" t="s">
        <v>40</v>
      </c>
      <c r="C280" s="32" t="s">
        <v>60</v>
      </c>
      <c r="D280" s="36">
        <v>500000</v>
      </c>
      <c r="E280" s="28">
        <f t="shared" si="8"/>
        <v>17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-1</v>
      </c>
      <c r="N280" s="28">
        <v>0</v>
      </c>
      <c r="O280" s="28">
        <v>0</v>
      </c>
      <c r="P280" s="28">
        <v>6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3</v>
      </c>
      <c r="Z280" s="28">
        <v>0</v>
      </c>
      <c r="AA280" s="28">
        <v>0</v>
      </c>
      <c r="AB280" s="28">
        <v>0</v>
      </c>
      <c r="AC280" s="28">
        <v>6</v>
      </c>
      <c r="AD280" s="28">
        <v>3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ht="12" customHeight="1">
      <c r="A281" s="32" t="s">
        <v>489</v>
      </c>
      <c r="B281" s="32" t="s">
        <v>40</v>
      </c>
      <c r="C281" s="32" t="s">
        <v>60</v>
      </c>
      <c r="D281" s="36">
        <v>1000000</v>
      </c>
      <c r="E281" s="28">
        <f t="shared" si="8"/>
        <v>60</v>
      </c>
      <c r="F281" s="28">
        <v>0</v>
      </c>
      <c r="G281" s="28">
        <v>7</v>
      </c>
      <c r="H281" s="28">
        <v>0</v>
      </c>
      <c r="I281" s="28">
        <v>0</v>
      </c>
      <c r="J281" s="28">
        <v>6</v>
      </c>
      <c r="K281" s="28">
        <v>3</v>
      </c>
      <c r="L281" s="28">
        <v>0</v>
      </c>
      <c r="M281" s="28">
        <v>6</v>
      </c>
      <c r="N281" s="28">
        <v>6</v>
      </c>
      <c r="O281" s="28">
        <v>4</v>
      </c>
      <c r="P281" s="28">
        <v>0</v>
      </c>
      <c r="Q281" s="28">
        <v>-1</v>
      </c>
      <c r="R281" s="28">
        <v>0</v>
      </c>
      <c r="S281" s="28">
        <v>3</v>
      </c>
      <c r="T281" s="28">
        <v>0</v>
      </c>
      <c r="U281" s="28">
        <v>6</v>
      </c>
      <c r="V281" s="28">
        <v>6</v>
      </c>
      <c r="W281" s="28">
        <v>0</v>
      </c>
      <c r="X281" s="28">
        <v>1</v>
      </c>
      <c r="Y281" s="28">
        <v>3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3</v>
      </c>
      <c r="AG281" s="28">
        <v>1</v>
      </c>
      <c r="AH281" s="28">
        <v>3</v>
      </c>
      <c r="AI281" s="28">
        <v>3</v>
      </c>
      <c r="AJ281" s="28">
        <v>0</v>
      </c>
      <c r="AK281" s="28">
        <v>0</v>
      </c>
    </row>
    <row r="282" spans="1:37" ht="12" customHeight="1">
      <c r="A282" s="32" t="s">
        <v>490</v>
      </c>
      <c r="B282" s="32" t="s">
        <v>40</v>
      </c>
      <c r="C282" s="32" t="s">
        <v>69</v>
      </c>
      <c r="D282" s="36">
        <v>125000</v>
      </c>
      <c r="E282" s="28">
        <f t="shared" si="8"/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ht="12" customHeight="1">
      <c r="A283" s="32" t="s">
        <v>491</v>
      </c>
      <c r="B283" s="32" t="s">
        <v>40</v>
      </c>
      <c r="C283" s="32" t="s">
        <v>69</v>
      </c>
      <c r="D283" s="36">
        <v>500000</v>
      </c>
      <c r="E283" s="28">
        <f t="shared" si="8"/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ht="12" customHeight="1">
      <c r="A284" s="32" t="s">
        <v>492</v>
      </c>
      <c r="B284" s="32" t="s">
        <v>40</v>
      </c>
      <c r="C284" s="32" t="s">
        <v>69</v>
      </c>
      <c r="D284" s="36">
        <v>750000</v>
      </c>
      <c r="E284" s="28">
        <f aca="true" t="shared" si="9" ref="E284:E303">SUM(F284:AK284)</f>
        <v>31</v>
      </c>
      <c r="F284" s="28">
        <v>0</v>
      </c>
      <c r="G284" s="28">
        <v>0</v>
      </c>
      <c r="H284" s="28">
        <v>0</v>
      </c>
      <c r="I284" s="28">
        <v>0</v>
      </c>
      <c r="J284" s="28">
        <v>3</v>
      </c>
      <c r="K284" s="28">
        <v>1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2</v>
      </c>
      <c r="T284" s="28">
        <v>0</v>
      </c>
      <c r="U284" s="28">
        <v>4</v>
      </c>
      <c r="V284" s="28">
        <v>4</v>
      </c>
      <c r="W284" s="28">
        <v>-1</v>
      </c>
      <c r="X284" s="28">
        <v>1</v>
      </c>
      <c r="Y284" s="28">
        <v>0</v>
      </c>
      <c r="Z284" s="28">
        <v>0</v>
      </c>
      <c r="AA284" s="28">
        <v>0</v>
      </c>
      <c r="AB284" s="28">
        <v>0</v>
      </c>
      <c r="AC284" s="28">
        <v>4</v>
      </c>
      <c r="AD284" s="28">
        <v>3</v>
      </c>
      <c r="AE284" s="28">
        <v>0</v>
      </c>
      <c r="AF284" s="28">
        <v>3</v>
      </c>
      <c r="AG284" s="28">
        <v>1</v>
      </c>
      <c r="AH284" s="28">
        <v>3</v>
      </c>
      <c r="AI284" s="28">
        <v>3</v>
      </c>
      <c r="AJ284" s="28">
        <v>0</v>
      </c>
      <c r="AK284" s="28">
        <v>0</v>
      </c>
    </row>
    <row r="285" spans="1:37" ht="12" customHeight="1">
      <c r="A285" s="32" t="s">
        <v>493</v>
      </c>
      <c r="B285" s="32" t="s">
        <v>40</v>
      </c>
      <c r="C285" s="32" t="s">
        <v>69</v>
      </c>
      <c r="D285" s="36">
        <v>750000</v>
      </c>
      <c r="E285" s="28">
        <f t="shared" si="9"/>
        <v>23</v>
      </c>
      <c r="F285" s="28">
        <v>0</v>
      </c>
      <c r="G285" s="28">
        <v>5</v>
      </c>
      <c r="H285" s="28">
        <v>0</v>
      </c>
      <c r="I285" s="28">
        <v>0</v>
      </c>
      <c r="J285" s="28">
        <v>4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2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3</v>
      </c>
      <c r="Z285" s="28">
        <v>0</v>
      </c>
      <c r="AA285" s="28">
        <v>0</v>
      </c>
      <c r="AB285" s="28">
        <v>0</v>
      </c>
      <c r="AC285" s="28">
        <v>4</v>
      </c>
      <c r="AD285" s="28">
        <v>0</v>
      </c>
      <c r="AE285" s="28">
        <v>0</v>
      </c>
      <c r="AF285" s="28">
        <v>0</v>
      </c>
      <c r="AG285" s="28">
        <v>0</v>
      </c>
      <c r="AH285" s="28">
        <v>3</v>
      </c>
      <c r="AI285" s="28">
        <v>2</v>
      </c>
      <c r="AJ285" s="28">
        <v>0</v>
      </c>
      <c r="AK285" s="28">
        <v>0</v>
      </c>
    </row>
    <row r="286" spans="1:37" ht="12" customHeight="1">
      <c r="A286" s="32" t="s">
        <v>494</v>
      </c>
      <c r="B286" s="32" t="s">
        <v>40</v>
      </c>
      <c r="C286" s="32" t="s">
        <v>69</v>
      </c>
      <c r="D286" s="36">
        <v>1500000</v>
      </c>
      <c r="E286" s="28">
        <f t="shared" si="9"/>
        <v>53</v>
      </c>
      <c r="F286" s="28">
        <v>-1</v>
      </c>
      <c r="G286" s="28">
        <v>5</v>
      </c>
      <c r="H286" s="28">
        <v>0</v>
      </c>
      <c r="I286" s="28">
        <v>0</v>
      </c>
      <c r="J286" s="28">
        <v>4</v>
      </c>
      <c r="K286" s="28">
        <v>1</v>
      </c>
      <c r="L286" s="28">
        <v>0</v>
      </c>
      <c r="M286" s="28">
        <v>4</v>
      </c>
      <c r="N286" s="28">
        <v>3</v>
      </c>
      <c r="O286" s="28">
        <v>2</v>
      </c>
      <c r="P286" s="28">
        <v>4</v>
      </c>
      <c r="Q286" s="28">
        <v>-1</v>
      </c>
      <c r="R286" s="28">
        <v>0</v>
      </c>
      <c r="S286" s="28">
        <v>2</v>
      </c>
      <c r="T286" s="28">
        <v>-2</v>
      </c>
      <c r="U286" s="28">
        <v>0</v>
      </c>
      <c r="V286" s="28">
        <v>4</v>
      </c>
      <c r="W286" s="28">
        <v>0</v>
      </c>
      <c r="X286" s="28">
        <v>1</v>
      </c>
      <c r="Y286" s="28">
        <v>8</v>
      </c>
      <c r="Z286" s="28">
        <v>0</v>
      </c>
      <c r="AA286" s="28">
        <v>0</v>
      </c>
      <c r="AB286" s="28">
        <v>0</v>
      </c>
      <c r="AC286" s="28">
        <v>9</v>
      </c>
      <c r="AD286" s="28">
        <v>3</v>
      </c>
      <c r="AE286" s="28">
        <v>0</v>
      </c>
      <c r="AF286" s="28">
        <v>3</v>
      </c>
      <c r="AG286" s="28">
        <v>2</v>
      </c>
      <c r="AH286" s="28">
        <v>2</v>
      </c>
      <c r="AI286" s="28">
        <v>0</v>
      </c>
      <c r="AJ286" s="28">
        <v>0</v>
      </c>
      <c r="AK286" s="28">
        <v>0</v>
      </c>
    </row>
    <row r="287" spans="1:37" ht="12" customHeight="1">
      <c r="A287" s="32" t="s">
        <v>495</v>
      </c>
      <c r="B287" s="32" t="s">
        <v>40</v>
      </c>
      <c r="C287" s="32" t="s">
        <v>69</v>
      </c>
      <c r="D287" s="36">
        <v>1500000</v>
      </c>
      <c r="E287" s="28">
        <f t="shared" si="9"/>
        <v>49</v>
      </c>
      <c r="F287" s="28">
        <v>5</v>
      </c>
      <c r="G287" s="28">
        <v>4</v>
      </c>
      <c r="H287" s="28">
        <v>0</v>
      </c>
      <c r="I287" s="28">
        <v>0</v>
      </c>
      <c r="J287" s="28">
        <v>3</v>
      </c>
      <c r="K287" s="28">
        <v>3</v>
      </c>
      <c r="L287" s="28">
        <v>0</v>
      </c>
      <c r="M287" s="28">
        <v>4</v>
      </c>
      <c r="N287" s="28">
        <v>4</v>
      </c>
      <c r="O287" s="28">
        <v>2</v>
      </c>
      <c r="P287" s="28">
        <v>3</v>
      </c>
      <c r="Q287" s="28">
        <v>0</v>
      </c>
      <c r="R287" s="28">
        <v>-1</v>
      </c>
      <c r="S287" s="28">
        <v>-3</v>
      </c>
      <c r="T287" s="28">
        <v>0</v>
      </c>
      <c r="U287" s="28">
        <v>4</v>
      </c>
      <c r="V287" s="28">
        <v>4</v>
      </c>
      <c r="W287" s="28">
        <v>0</v>
      </c>
      <c r="X287" s="28">
        <v>1</v>
      </c>
      <c r="Y287" s="28">
        <v>3</v>
      </c>
      <c r="Z287" s="28">
        <v>0</v>
      </c>
      <c r="AA287" s="28">
        <v>0</v>
      </c>
      <c r="AB287" s="28">
        <v>0</v>
      </c>
      <c r="AC287" s="28">
        <v>4</v>
      </c>
      <c r="AD287" s="28">
        <v>2</v>
      </c>
      <c r="AE287" s="28">
        <v>0</v>
      </c>
      <c r="AF287" s="28">
        <v>3</v>
      </c>
      <c r="AG287" s="28">
        <v>3</v>
      </c>
      <c r="AH287" s="28">
        <v>2</v>
      </c>
      <c r="AI287" s="28">
        <v>0</v>
      </c>
      <c r="AJ287" s="28">
        <v>-1</v>
      </c>
      <c r="AK287" s="28">
        <v>0</v>
      </c>
    </row>
    <row r="288" spans="1:37" ht="12" customHeight="1">
      <c r="A288" s="32" t="s">
        <v>496</v>
      </c>
      <c r="B288" s="32" t="s">
        <v>40</v>
      </c>
      <c r="C288" s="32" t="s">
        <v>69</v>
      </c>
      <c r="D288" s="36">
        <v>500000</v>
      </c>
      <c r="E288" s="28">
        <f t="shared" si="9"/>
        <v>48</v>
      </c>
      <c r="G288" s="28"/>
      <c r="H288" s="28"/>
      <c r="I288" s="28"/>
      <c r="J288" s="28"/>
      <c r="K288" s="28"/>
      <c r="L288" s="28"/>
      <c r="M288" s="28">
        <v>4</v>
      </c>
      <c r="N288" s="28">
        <v>4</v>
      </c>
      <c r="O288" s="28">
        <v>2</v>
      </c>
      <c r="P288" s="28">
        <v>4</v>
      </c>
      <c r="Q288" s="28">
        <v>0</v>
      </c>
      <c r="R288" s="28">
        <v>0</v>
      </c>
      <c r="S288" s="28">
        <v>2</v>
      </c>
      <c r="T288" s="28">
        <v>0</v>
      </c>
      <c r="U288" s="28">
        <v>4</v>
      </c>
      <c r="V288" s="28">
        <v>4</v>
      </c>
      <c r="W288" s="28">
        <v>0</v>
      </c>
      <c r="X288" s="28">
        <v>1</v>
      </c>
      <c r="Y288" s="28">
        <v>3</v>
      </c>
      <c r="Z288" s="28">
        <v>0</v>
      </c>
      <c r="AA288" s="28">
        <v>0</v>
      </c>
      <c r="AB288" s="28">
        <v>-1</v>
      </c>
      <c r="AC288" s="28">
        <v>3</v>
      </c>
      <c r="AD288" s="28">
        <v>3</v>
      </c>
      <c r="AE288" s="28">
        <v>0</v>
      </c>
      <c r="AF288" s="28">
        <v>9</v>
      </c>
      <c r="AG288" s="28">
        <v>0</v>
      </c>
      <c r="AH288" s="28">
        <v>3</v>
      </c>
      <c r="AI288" s="28">
        <v>3</v>
      </c>
      <c r="AJ288" s="28">
        <v>0</v>
      </c>
      <c r="AK288" s="28">
        <v>0</v>
      </c>
    </row>
    <row r="289" spans="1:37" ht="12" customHeight="1">
      <c r="A289" s="32" t="s">
        <v>497</v>
      </c>
      <c r="B289" s="32" t="s">
        <v>40</v>
      </c>
      <c r="C289" s="32" t="s">
        <v>68</v>
      </c>
      <c r="D289" s="36">
        <v>125000</v>
      </c>
      <c r="E289" s="28">
        <f t="shared" si="9"/>
        <v>9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3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3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3</v>
      </c>
      <c r="AJ289" s="28">
        <v>0</v>
      </c>
      <c r="AK289" s="28">
        <v>0</v>
      </c>
    </row>
    <row r="290" spans="1:37" ht="12" customHeight="1">
      <c r="A290" s="32" t="s">
        <v>498</v>
      </c>
      <c r="B290" s="32" t="s">
        <v>40</v>
      </c>
      <c r="C290" s="32" t="s">
        <v>68</v>
      </c>
      <c r="D290" s="36">
        <v>200000</v>
      </c>
      <c r="E290" s="28">
        <f t="shared" si="9"/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ht="12" customHeight="1">
      <c r="A291" s="32" t="s">
        <v>499</v>
      </c>
      <c r="B291" s="32" t="s">
        <v>40</v>
      </c>
      <c r="C291" s="32" t="s">
        <v>68</v>
      </c>
      <c r="D291" s="36">
        <v>500000</v>
      </c>
      <c r="E291" s="28">
        <f t="shared" si="9"/>
        <v>43</v>
      </c>
      <c r="F291" s="28">
        <v>0</v>
      </c>
      <c r="G291" s="28">
        <v>4</v>
      </c>
      <c r="H291" s="28">
        <v>0</v>
      </c>
      <c r="I291" s="28">
        <v>0</v>
      </c>
      <c r="J291" s="28">
        <v>3</v>
      </c>
      <c r="K291" s="28">
        <v>1</v>
      </c>
      <c r="L291" s="28">
        <v>0</v>
      </c>
      <c r="M291" s="28">
        <v>2</v>
      </c>
      <c r="N291" s="28">
        <v>3</v>
      </c>
      <c r="O291" s="28">
        <v>0</v>
      </c>
      <c r="P291" s="28">
        <v>7</v>
      </c>
      <c r="Q291" s="28">
        <v>-3</v>
      </c>
      <c r="R291" s="28">
        <v>0</v>
      </c>
      <c r="S291" s="28">
        <v>1</v>
      </c>
      <c r="T291" s="28">
        <v>0</v>
      </c>
      <c r="U291" s="28">
        <v>3</v>
      </c>
      <c r="V291" s="28">
        <v>3</v>
      </c>
      <c r="W291" s="28">
        <v>0</v>
      </c>
      <c r="X291" s="28">
        <v>1</v>
      </c>
      <c r="Y291" s="28">
        <v>3</v>
      </c>
      <c r="Z291" s="28">
        <v>0</v>
      </c>
      <c r="AA291" s="28">
        <v>0</v>
      </c>
      <c r="AB291" s="28">
        <v>0</v>
      </c>
      <c r="AC291" s="28">
        <v>3</v>
      </c>
      <c r="AD291" s="28">
        <v>2</v>
      </c>
      <c r="AE291" s="28">
        <v>0</v>
      </c>
      <c r="AF291" s="28">
        <v>3</v>
      </c>
      <c r="AG291" s="28">
        <v>1</v>
      </c>
      <c r="AH291" s="28">
        <v>3</v>
      </c>
      <c r="AI291" s="28">
        <v>3</v>
      </c>
      <c r="AJ291" s="28">
        <v>0</v>
      </c>
      <c r="AK291" s="28">
        <v>0</v>
      </c>
    </row>
    <row r="292" spans="1:37" ht="12" customHeight="1">
      <c r="A292" s="32" t="s">
        <v>500</v>
      </c>
      <c r="B292" s="32" t="s">
        <v>40</v>
      </c>
      <c r="C292" s="32" t="s">
        <v>68</v>
      </c>
      <c r="D292" s="36">
        <v>750000</v>
      </c>
      <c r="E292" s="28">
        <f t="shared" si="9"/>
        <v>2</v>
      </c>
      <c r="F292" s="28">
        <v>0</v>
      </c>
      <c r="G292" s="28">
        <v>4</v>
      </c>
      <c r="H292" s="28">
        <v>0</v>
      </c>
      <c r="I292" s="28">
        <v>0</v>
      </c>
      <c r="J292" s="28">
        <v>2</v>
      </c>
      <c r="K292" s="28">
        <v>-4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ht="12" customHeight="1">
      <c r="A293" s="32" t="s">
        <v>501</v>
      </c>
      <c r="B293" s="32" t="s">
        <v>40</v>
      </c>
      <c r="C293" s="32" t="s">
        <v>68</v>
      </c>
      <c r="D293" s="36">
        <v>750000</v>
      </c>
      <c r="E293" s="28">
        <f t="shared" si="9"/>
        <v>50</v>
      </c>
      <c r="F293" s="28">
        <v>0</v>
      </c>
      <c r="G293" s="28">
        <v>3</v>
      </c>
      <c r="H293" s="28">
        <v>0</v>
      </c>
      <c r="I293" s="28">
        <v>0</v>
      </c>
      <c r="J293" s="28">
        <v>5</v>
      </c>
      <c r="K293" s="28">
        <v>1</v>
      </c>
      <c r="L293" s="28">
        <v>0</v>
      </c>
      <c r="M293" s="28">
        <v>7</v>
      </c>
      <c r="N293" s="28">
        <v>3</v>
      </c>
      <c r="O293" s="28">
        <v>1</v>
      </c>
      <c r="P293" s="28">
        <v>3</v>
      </c>
      <c r="Q293" s="28">
        <v>4</v>
      </c>
      <c r="R293" s="28">
        <v>-1</v>
      </c>
      <c r="S293" s="28">
        <v>1</v>
      </c>
      <c r="T293" s="28">
        <v>0</v>
      </c>
      <c r="U293" s="28">
        <v>3</v>
      </c>
      <c r="V293" s="28">
        <v>-2</v>
      </c>
      <c r="W293" s="28">
        <v>0</v>
      </c>
      <c r="X293" s="28">
        <v>3</v>
      </c>
      <c r="Y293" s="28">
        <v>7</v>
      </c>
      <c r="Z293" s="28">
        <v>0</v>
      </c>
      <c r="AA293" s="28">
        <v>0</v>
      </c>
      <c r="AB293" s="28">
        <v>-1</v>
      </c>
      <c r="AC293" s="28">
        <v>0</v>
      </c>
      <c r="AD293" s="28">
        <v>3</v>
      </c>
      <c r="AE293" s="28">
        <v>0</v>
      </c>
      <c r="AF293" s="28">
        <v>3</v>
      </c>
      <c r="AG293" s="28">
        <v>1</v>
      </c>
      <c r="AH293" s="28">
        <v>3</v>
      </c>
      <c r="AI293" s="28">
        <v>3</v>
      </c>
      <c r="AJ293" s="28">
        <v>0</v>
      </c>
      <c r="AK293" s="28">
        <v>0</v>
      </c>
    </row>
    <row r="294" spans="1:37" ht="12" customHeight="1">
      <c r="A294" s="32" t="s">
        <v>502</v>
      </c>
      <c r="B294" s="32" t="s">
        <v>40</v>
      </c>
      <c r="C294" s="32" t="s">
        <v>68</v>
      </c>
      <c r="D294" s="36">
        <v>1000000</v>
      </c>
      <c r="E294" s="28">
        <f t="shared" si="9"/>
        <v>37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1</v>
      </c>
      <c r="L294" s="28">
        <v>0</v>
      </c>
      <c r="M294" s="28">
        <v>3</v>
      </c>
      <c r="N294" s="28">
        <v>3</v>
      </c>
      <c r="O294" s="28">
        <v>1</v>
      </c>
      <c r="P294" s="28">
        <v>3</v>
      </c>
      <c r="Q294" s="28">
        <v>0</v>
      </c>
      <c r="R294" s="28">
        <v>0</v>
      </c>
      <c r="S294" s="28">
        <v>1</v>
      </c>
      <c r="T294" s="28">
        <v>-1</v>
      </c>
      <c r="U294" s="28">
        <v>3</v>
      </c>
      <c r="V294" s="28">
        <v>3</v>
      </c>
      <c r="W294" s="28">
        <v>-1</v>
      </c>
      <c r="X294" s="28">
        <v>0</v>
      </c>
      <c r="Y294" s="28">
        <v>3</v>
      </c>
      <c r="Z294" s="28">
        <v>0</v>
      </c>
      <c r="AA294" s="28">
        <v>0</v>
      </c>
      <c r="AB294" s="28">
        <v>0</v>
      </c>
      <c r="AC294" s="28">
        <v>3</v>
      </c>
      <c r="AD294" s="28">
        <v>7</v>
      </c>
      <c r="AE294" s="28">
        <v>0</v>
      </c>
      <c r="AF294" s="28">
        <v>3</v>
      </c>
      <c r="AG294" s="28">
        <v>0</v>
      </c>
      <c r="AH294" s="28">
        <v>3</v>
      </c>
      <c r="AI294" s="28">
        <v>2</v>
      </c>
      <c r="AJ294" s="28">
        <v>0</v>
      </c>
      <c r="AK294" s="28">
        <v>0</v>
      </c>
    </row>
    <row r="295" spans="1:37" ht="12" customHeight="1">
      <c r="A295" s="32" t="s">
        <v>503</v>
      </c>
      <c r="B295" s="32" t="s">
        <v>40</v>
      </c>
      <c r="C295" s="32" t="s">
        <v>68</v>
      </c>
      <c r="D295" s="36">
        <v>1000000</v>
      </c>
      <c r="E295" s="28">
        <f t="shared" si="9"/>
        <v>23</v>
      </c>
      <c r="F295" s="28">
        <v>2</v>
      </c>
      <c r="G295" s="28">
        <v>6</v>
      </c>
      <c r="H295" s="28">
        <v>-1</v>
      </c>
      <c r="I295" s="28">
        <v>0</v>
      </c>
      <c r="J295" s="28">
        <v>3</v>
      </c>
      <c r="K295" s="28">
        <v>3</v>
      </c>
      <c r="L295" s="28">
        <v>0</v>
      </c>
      <c r="M295" s="28">
        <v>3</v>
      </c>
      <c r="N295" s="28">
        <v>3</v>
      </c>
      <c r="O295" s="28">
        <v>1</v>
      </c>
      <c r="P295" s="28">
        <v>3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ht="12" customHeight="1">
      <c r="A296" s="32" t="s">
        <v>504</v>
      </c>
      <c r="B296" s="32" t="s">
        <v>40</v>
      </c>
      <c r="C296" s="32" t="s">
        <v>70</v>
      </c>
      <c r="D296" s="36">
        <v>100000</v>
      </c>
      <c r="E296" s="28">
        <f t="shared" si="9"/>
        <v>59</v>
      </c>
      <c r="F296" s="28">
        <v>0</v>
      </c>
      <c r="G296" s="28">
        <v>6</v>
      </c>
      <c r="H296" s="28">
        <v>0</v>
      </c>
      <c r="I296" s="28">
        <v>0</v>
      </c>
      <c r="J296" s="28">
        <v>3</v>
      </c>
      <c r="K296" s="28">
        <v>1</v>
      </c>
      <c r="L296" s="28">
        <v>0</v>
      </c>
      <c r="M296" s="28">
        <v>2</v>
      </c>
      <c r="N296" s="28">
        <v>3</v>
      </c>
      <c r="O296" s="28">
        <v>0</v>
      </c>
      <c r="P296" s="28">
        <v>3</v>
      </c>
      <c r="Q296" s="28">
        <v>0</v>
      </c>
      <c r="R296" s="28">
        <v>0</v>
      </c>
      <c r="S296" s="28">
        <v>0</v>
      </c>
      <c r="T296" s="28">
        <v>0</v>
      </c>
      <c r="U296" s="28">
        <v>3</v>
      </c>
      <c r="V296" s="28">
        <v>6</v>
      </c>
      <c r="W296" s="28">
        <v>3</v>
      </c>
      <c r="X296" s="28">
        <v>0</v>
      </c>
      <c r="Y296" s="28">
        <v>7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5</v>
      </c>
      <c r="AG296" s="28">
        <v>1</v>
      </c>
      <c r="AH296" s="28">
        <v>11</v>
      </c>
      <c r="AI296" s="28">
        <v>5</v>
      </c>
      <c r="AJ296" s="28">
        <v>0</v>
      </c>
      <c r="AK296" s="28">
        <v>0</v>
      </c>
    </row>
    <row r="297" spans="1:37" ht="12" customHeight="1">
      <c r="A297" s="32" t="s">
        <v>505</v>
      </c>
      <c r="B297" s="32" t="s">
        <v>40</v>
      </c>
      <c r="C297" s="32" t="s">
        <v>70</v>
      </c>
      <c r="D297" s="36">
        <v>350000</v>
      </c>
      <c r="E297" s="28">
        <f t="shared" si="9"/>
        <v>3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3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ht="12" customHeight="1">
      <c r="A298" s="32" t="s">
        <v>506</v>
      </c>
      <c r="B298" s="32" t="s">
        <v>40</v>
      </c>
      <c r="C298" s="32" t="s">
        <v>70</v>
      </c>
      <c r="D298" s="36">
        <v>750000</v>
      </c>
      <c r="E298" s="28">
        <f t="shared" si="9"/>
        <v>44</v>
      </c>
      <c r="F298" s="28">
        <v>0</v>
      </c>
      <c r="G298" s="28">
        <v>0</v>
      </c>
      <c r="H298" s="28">
        <v>0</v>
      </c>
      <c r="I298" s="28">
        <v>0</v>
      </c>
      <c r="J298" s="28">
        <v>2</v>
      </c>
      <c r="K298" s="28">
        <v>4</v>
      </c>
      <c r="L298" s="28">
        <v>0</v>
      </c>
      <c r="M298" s="28">
        <v>2</v>
      </c>
      <c r="N298" s="28">
        <v>6</v>
      </c>
      <c r="O298" s="28">
        <v>1</v>
      </c>
      <c r="P298" s="28">
        <v>3</v>
      </c>
      <c r="Q298" s="28">
        <v>0</v>
      </c>
      <c r="R298" s="28">
        <v>-1</v>
      </c>
      <c r="S298" s="28">
        <v>1</v>
      </c>
      <c r="T298" s="28">
        <v>0</v>
      </c>
      <c r="U298" s="28">
        <v>2</v>
      </c>
      <c r="V298" s="28">
        <v>0</v>
      </c>
      <c r="W298" s="28">
        <v>-1</v>
      </c>
      <c r="X298" s="28">
        <v>1</v>
      </c>
      <c r="Y298" s="28">
        <v>9</v>
      </c>
      <c r="Z298" s="28">
        <v>0</v>
      </c>
      <c r="AA298" s="28">
        <v>0</v>
      </c>
      <c r="AB298" s="28">
        <v>0</v>
      </c>
      <c r="AC298" s="28">
        <v>3</v>
      </c>
      <c r="AD298" s="28">
        <v>5</v>
      </c>
      <c r="AE298" s="28">
        <v>0</v>
      </c>
      <c r="AF298" s="28">
        <v>3</v>
      </c>
      <c r="AG298" s="28">
        <v>1</v>
      </c>
      <c r="AH298" s="28">
        <v>0</v>
      </c>
      <c r="AI298" s="28">
        <v>3</v>
      </c>
      <c r="AJ298" s="28">
        <v>0</v>
      </c>
      <c r="AK298" s="28">
        <v>0</v>
      </c>
    </row>
    <row r="299" spans="1:37" ht="12" customHeight="1">
      <c r="A299" s="32" t="s">
        <v>507</v>
      </c>
      <c r="B299" s="32" t="s">
        <v>40</v>
      </c>
      <c r="C299" s="32" t="s">
        <v>70</v>
      </c>
      <c r="D299" s="36">
        <v>750000</v>
      </c>
      <c r="E299" s="28">
        <f t="shared" si="9"/>
        <v>36</v>
      </c>
      <c r="F299" s="28">
        <v>0</v>
      </c>
      <c r="G299" s="28">
        <v>4</v>
      </c>
      <c r="H299" s="28">
        <v>0</v>
      </c>
      <c r="I299" s="28">
        <v>0</v>
      </c>
      <c r="J299" s="28">
        <v>6</v>
      </c>
      <c r="K299" s="28">
        <v>1</v>
      </c>
      <c r="L299" s="28">
        <v>0</v>
      </c>
      <c r="M299" s="28">
        <v>0</v>
      </c>
      <c r="N299" s="28">
        <v>5</v>
      </c>
      <c r="O299" s="28">
        <v>1</v>
      </c>
      <c r="P299" s="28">
        <v>3</v>
      </c>
      <c r="Q299" s="28">
        <v>0</v>
      </c>
      <c r="R299" s="28">
        <v>0</v>
      </c>
      <c r="S299" s="28">
        <v>1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6</v>
      </c>
      <c r="AD299" s="28">
        <v>3</v>
      </c>
      <c r="AE299" s="28">
        <v>0</v>
      </c>
      <c r="AF299" s="28">
        <v>3</v>
      </c>
      <c r="AG299" s="28">
        <v>0</v>
      </c>
      <c r="AH299" s="28">
        <v>3</v>
      </c>
      <c r="AI299" s="28">
        <v>0</v>
      </c>
      <c r="AJ299" s="28">
        <v>0</v>
      </c>
      <c r="AK299" s="28">
        <v>0</v>
      </c>
    </row>
    <row r="300" spans="1:37" ht="12" customHeight="1">
      <c r="A300" s="32" t="s">
        <v>508</v>
      </c>
      <c r="B300" s="32" t="s">
        <v>40</v>
      </c>
      <c r="C300" s="32" t="s">
        <v>70</v>
      </c>
      <c r="D300" s="36">
        <v>750000</v>
      </c>
      <c r="E300" s="28">
        <f t="shared" si="9"/>
        <v>53</v>
      </c>
      <c r="F300" s="28">
        <v>0</v>
      </c>
      <c r="G300" s="28">
        <v>4</v>
      </c>
      <c r="H300" s="28">
        <v>0</v>
      </c>
      <c r="I300" s="28">
        <v>0</v>
      </c>
      <c r="J300" s="28">
        <v>3</v>
      </c>
      <c r="K300" s="28">
        <v>1</v>
      </c>
      <c r="L300" s="28">
        <v>0</v>
      </c>
      <c r="M300" s="28">
        <v>2</v>
      </c>
      <c r="N300" s="28">
        <v>3</v>
      </c>
      <c r="O300" s="28">
        <v>1</v>
      </c>
      <c r="P300" s="28">
        <v>3</v>
      </c>
      <c r="Q300" s="28">
        <v>0</v>
      </c>
      <c r="R300" s="28">
        <v>0</v>
      </c>
      <c r="S300" s="28">
        <v>4</v>
      </c>
      <c r="T300" s="28">
        <v>0</v>
      </c>
      <c r="U300" s="28">
        <v>3</v>
      </c>
      <c r="V300" s="28">
        <v>5</v>
      </c>
      <c r="W300" s="28">
        <v>0</v>
      </c>
      <c r="X300" s="28">
        <v>1</v>
      </c>
      <c r="Y300" s="28">
        <v>3</v>
      </c>
      <c r="Z300" s="28">
        <v>0</v>
      </c>
      <c r="AA300" s="28">
        <v>0</v>
      </c>
      <c r="AB300" s="28">
        <v>-1</v>
      </c>
      <c r="AC300" s="28">
        <v>5</v>
      </c>
      <c r="AD300" s="28">
        <v>6</v>
      </c>
      <c r="AE300" s="28">
        <v>0</v>
      </c>
      <c r="AF300" s="28">
        <v>3</v>
      </c>
      <c r="AG300" s="28">
        <v>1</v>
      </c>
      <c r="AH300" s="28">
        <v>3</v>
      </c>
      <c r="AI300" s="28">
        <v>3</v>
      </c>
      <c r="AJ300" s="28">
        <v>0</v>
      </c>
      <c r="AK300" s="28">
        <v>0</v>
      </c>
    </row>
    <row r="301" spans="1:37" ht="12" customHeight="1">
      <c r="A301" s="32" t="s">
        <v>509</v>
      </c>
      <c r="B301" s="32" t="s">
        <v>40</v>
      </c>
      <c r="C301" s="32" t="s">
        <v>70</v>
      </c>
      <c r="D301" s="36">
        <v>750000</v>
      </c>
      <c r="E301" s="28">
        <f t="shared" si="9"/>
        <v>35</v>
      </c>
      <c r="F301" s="28">
        <v>0</v>
      </c>
      <c r="G301" s="28">
        <v>4</v>
      </c>
      <c r="H301" s="28">
        <v>0</v>
      </c>
      <c r="I301" s="28">
        <v>0</v>
      </c>
      <c r="J301" s="28">
        <v>3</v>
      </c>
      <c r="K301" s="28">
        <v>0</v>
      </c>
      <c r="L301" s="28">
        <v>0</v>
      </c>
      <c r="M301" s="28">
        <v>0</v>
      </c>
      <c r="N301" s="28">
        <v>3</v>
      </c>
      <c r="O301" s="28">
        <v>1</v>
      </c>
      <c r="P301" s="28">
        <v>3</v>
      </c>
      <c r="Q301" s="28">
        <v>-1</v>
      </c>
      <c r="R301" s="28">
        <v>0</v>
      </c>
      <c r="S301" s="28">
        <v>1</v>
      </c>
      <c r="T301" s="28">
        <v>0</v>
      </c>
      <c r="U301" s="28">
        <v>2</v>
      </c>
      <c r="V301" s="28">
        <v>3</v>
      </c>
      <c r="W301" s="28">
        <v>0</v>
      </c>
      <c r="X301" s="28">
        <v>1</v>
      </c>
      <c r="Y301" s="28">
        <v>3</v>
      </c>
      <c r="Z301" s="28">
        <v>0</v>
      </c>
      <c r="AA301" s="28">
        <v>0</v>
      </c>
      <c r="AB301" s="28">
        <v>0</v>
      </c>
      <c r="AC301" s="28">
        <v>3</v>
      </c>
      <c r="AD301" s="28">
        <v>3</v>
      </c>
      <c r="AE301" s="28">
        <v>0</v>
      </c>
      <c r="AF301" s="28">
        <v>0</v>
      </c>
      <c r="AG301" s="28">
        <v>1</v>
      </c>
      <c r="AH301" s="28">
        <v>3</v>
      </c>
      <c r="AI301" s="28">
        <v>2</v>
      </c>
      <c r="AJ301" s="28">
        <v>0</v>
      </c>
      <c r="AK301" s="28">
        <v>0</v>
      </c>
    </row>
    <row r="302" spans="1:37" ht="12" customHeight="1">
      <c r="A302" s="32" t="s">
        <v>510</v>
      </c>
      <c r="B302" s="32" t="s">
        <v>40</v>
      </c>
      <c r="C302" s="32" t="s">
        <v>70</v>
      </c>
      <c r="D302" s="36">
        <v>1000000</v>
      </c>
      <c r="E302" s="28">
        <f t="shared" si="9"/>
        <v>44</v>
      </c>
      <c r="F302" s="28">
        <v>0</v>
      </c>
      <c r="G302" s="28">
        <v>5</v>
      </c>
      <c r="H302" s="28">
        <v>0</v>
      </c>
      <c r="I302" s="28">
        <v>3</v>
      </c>
      <c r="J302" s="28">
        <v>0</v>
      </c>
      <c r="K302" s="28">
        <v>1</v>
      </c>
      <c r="L302" s="28">
        <v>0</v>
      </c>
      <c r="M302" s="28">
        <v>3</v>
      </c>
      <c r="N302" s="28">
        <v>6</v>
      </c>
      <c r="O302" s="28">
        <v>1</v>
      </c>
      <c r="P302" s="28">
        <v>3</v>
      </c>
      <c r="Q302" s="28">
        <v>0</v>
      </c>
      <c r="R302" s="28">
        <v>0</v>
      </c>
      <c r="S302" s="28">
        <v>1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3</v>
      </c>
      <c r="AE302" s="28">
        <v>0</v>
      </c>
      <c r="AF302" s="28">
        <v>6</v>
      </c>
      <c r="AG302" s="28">
        <v>1</v>
      </c>
      <c r="AH302" s="28">
        <v>8</v>
      </c>
      <c r="AI302" s="28">
        <v>3</v>
      </c>
      <c r="AJ302" s="28">
        <v>0</v>
      </c>
      <c r="AK302" s="28">
        <v>0</v>
      </c>
    </row>
    <row r="303" spans="1:37" ht="12" customHeight="1">
      <c r="A303" s="32" t="s">
        <v>511</v>
      </c>
      <c r="B303" s="32" t="s">
        <v>40</v>
      </c>
      <c r="C303" s="32" t="s">
        <v>70</v>
      </c>
      <c r="D303" s="36">
        <v>2000000</v>
      </c>
      <c r="E303" s="28">
        <f t="shared" si="9"/>
        <v>10</v>
      </c>
      <c r="F303" s="28">
        <v>0</v>
      </c>
      <c r="G303" s="28">
        <v>7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3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ht="12" customHeight="1">
      <c r="A304" s="32" t="s">
        <v>512</v>
      </c>
      <c r="B304" s="32" t="s">
        <v>40</v>
      </c>
      <c r="C304" s="32" t="s">
        <v>70</v>
      </c>
      <c r="D304" s="36">
        <v>1000000</v>
      </c>
      <c r="E304" s="28">
        <f>SUM(F304:AK304)+9</f>
        <v>48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>
        <v>3</v>
      </c>
      <c r="V304" s="28">
        <v>3</v>
      </c>
      <c r="W304" s="28">
        <v>0</v>
      </c>
      <c r="X304" s="28">
        <v>3</v>
      </c>
      <c r="Y304" s="28">
        <v>3</v>
      </c>
      <c r="Z304" s="28">
        <v>0</v>
      </c>
      <c r="AA304" s="28">
        <v>0</v>
      </c>
      <c r="AB304" s="28">
        <v>0</v>
      </c>
      <c r="AC304" s="28">
        <v>6</v>
      </c>
      <c r="AD304" s="28">
        <v>9</v>
      </c>
      <c r="AE304" s="28">
        <v>-1</v>
      </c>
      <c r="AF304" s="28">
        <v>3</v>
      </c>
      <c r="AG304" s="28">
        <v>4</v>
      </c>
      <c r="AH304" s="28">
        <v>0</v>
      </c>
      <c r="AI304" s="28">
        <v>6</v>
      </c>
      <c r="AJ304" s="28">
        <v>0</v>
      </c>
      <c r="AK304" s="28">
        <v>0</v>
      </c>
    </row>
    <row r="305" spans="1:37" ht="12" customHeight="1">
      <c r="A305" s="32" t="s">
        <v>513</v>
      </c>
      <c r="B305" s="32" t="s">
        <v>41</v>
      </c>
      <c r="C305" s="32" t="s">
        <v>60</v>
      </c>
      <c r="D305" s="36">
        <v>125000</v>
      </c>
      <c r="E305" s="28">
        <f aca="true" t="shared" si="10" ref="E305:E336">SUM(F305:AK305)</f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ht="12" customHeight="1">
      <c r="A306" s="32" t="s">
        <v>514</v>
      </c>
      <c r="B306" s="32" t="s">
        <v>41</v>
      </c>
      <c r="C306" s="32" t="s">
        <v>60</v>
      </c>
      <c r="D306" s="36">
        <v>250000</v>
      </c>
      <c r="E306" s="28">
        <f t="shared" si="10"/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ht="12" customHeight="1">
      <c r="A307" s="32" t="s">
        <v>515</v>
      </c>
      <c r="B307" s="32" t="s">
        <v>41</v>
      </c>
      <c r="C307" s="32" t="s">
        <v>60</v>
      </c>
      <c r="D307" s="36">
        <v>500000</v>
      </c>
      <c r="E307" s="28">
        <f t="shared" si="10"/>
        <v>59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7</v>
      </c>
      <c r="N307" s="28">
        <v>6</v>
      </c>
      <c r="O307" s="28">
        <v>6</v>
      </c>
      <c r="P307" s="28">
        <v>0</v>
      </c>
      <c r="Q307" s="28">
        <v>0</v>
      </c>
      <c r="R307" s="28">
        <v>0</v>
      </c>
      <c r="S307" s="28">
        <v>7</v>
      </c>
      <c r="T307" s="28">
        <v>0</v>
      </c>
      <c r="U307" s="28">
        <v>0</v>
      </c>
      <c r="V307" s="28">
        <v>6</v>
      </c>
      <c r="W307" s="28">
        <v>3</v>
      </c>
      <c r="X307" s="28">
        <v>6</v>
      </c>
      <c r="Y307" s="28">
        <v>0</v>
      </c>
      <c r="Z307" s="28">
        <v>6</v>
      </c>
      <c r="AA307" s="28">
        <v>6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6</v>
      </c>
      <c r="AK307" s="28">
        <v>0</v>
      </c>
    </row>
    <row r="308" spans="1:37" ht="12" customHeight="1">
      <c r="A308" s="32" t="s">
        <v>516</v>
      </c>
      <c r="B308" s="32" t="s">
        <v>41</v>
      </c>
      <c r="C308" s="32" t="s">
        <v>60</v>
      </c>
      <c r="D308" s="36">
        <v>2500000</v>
      </c>
      <c r="E308" s="28">
        <f t="shared" si="10"/>
        <v>63</v>
      </c>
      <c r="F308" s="28">
        <v>1</v>
      </c>
      <c r="G308" s="28">
        <v>3</v>
      </c>
      <c r="H308" s="28">
        <v>6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3</v>
      </c>
      <c r="R308" s="28">
        <v>3</v>
      </c>
      <c r="S308" s="28">
        <v>0</v>
      </c>
      <c r="T308" s="28">
        <v>6</v>
      </c>
      <c r="U308" s="28">
        <v>4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3</v>
      </c>
      <c r="AD308" s="28">
        <v>4</v>
      </c>
      <c r="AE308" s="28">
        <v>1</v>
      </c>
      <c r="AF308" s="28">
        <v>0</v>
      </c>
      <c r="AG308" s="28">
        <v>9</v>
      </c>
      <c r="AH308" s="28">
        <v>6</v>
      </c>
      <c r="AI308" s="28">
        <v>1</v>
      </c>
      <c r="AJ308" s="28">
        <v>12</v>
      </c>
      <c r="AK308" s="28">
        <v>1</v>
      </c>
    </row>
    <row r="309" spans="1:37" ht="12" customHeight="1">
      <c r="A309" s="32" t="s">
        <v>517</v>
      </c>
      <c r="B309" s="32" t="s">
        <v>41</v>
      </c>
      <c r="C309" s="32" t="s">
        <v>69</v>
      </c>
      <c r="D309" s="36">
        <v>500000</v>
      </c>
      <c r="E309" s="28">
        <f t="shared" si="10"/>
        <v>7</v>
      </c>
      <c r="F309" s="28">
        <v>0</v>
      </c>
      <c r="G309" s="28">
        <v>3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4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ht="12" customHeight="1">
      <c r="A310" s="32" t="s">
        <v>496</v>
      </c>
      <c r="B310" s="32" t="s">
        <v>41</v>
      </c>
      <c r="C310" s="32" t="s">
        <v>69</v>
      </c>
      <c r="D310" s="36">
        <v>500000</v>
      </c>
      <c r="E310" s="28">
        <f t="shared" si="10"/>
        <v>6</v>
      </c>
      <c r="F310" s="28">
        <v>0</v>
      </c>
      <c r="G310" s="28">
        <v>0</v>
      </c>
      <c r="H310" s="28">
        <v>6</v>
      </c>
      <c r="I310" s="28">
        <v>0</v>
      </c>
      <c r="J310" s="28">
        <v>0</v>
      </c>
      <c r="K310" s="28">
        <v>0</v>
      </c>
      <c r="L310" s="28">
        <v>0</v>
      </c>
      <c r="M310" s="29" t="s">
        <v>215</v>
      </c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</row>
    <row r="311" spans="1:37" ht="12" customHeight="1">
      <c r="A311" s="32" t="s">
        <v>441</v>
      </c>
      <c r="B311" s="32" t="s">
        <v>41</v>
      </c>
      <c r="C311" s="32" t="s">
        <v>69</v>
      </c>
      <c r="D311" s="36">
        <v>1000000</v>
      </c>
      <c r="E311" s="28">
        <f t="shared" si="10"/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</row>
    <row r="312" spans="1:37" ht="12" customHeight="1">
      <c r="A312" s="32" t="s">
        <v>518</v>
      </c>
      <c r="B312" s="32" t="s">
        <v>41</v>
      </c>
      <c r="C312" s="32" t="s">
        <v>69</v>
      </c>
      <c r="D312" s="36">
        <v>1000000</v>
      </c>
      <c r="E312" s="28">
        <f t="shared" si="10"/>
        <v>40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5</v>
      </c>
      <c r="N312" s="28">
        <v>4</v>
      </c>
      <c r="O312" s="28">
        <v>4</v>
      </c>
      <c r="P312" s="28">
        <v>0</v>
      </c>
      <c r="Q312" s="28">
        <v>3</v>
      </c>
      <c r="R312" s="28">
        <v>3</v>
      </c>
      <c r="S312" s="28">
        <v>4</v>
      </c>
      <c r="T312" s="28">
        <v>3</v>
      </c>
      <c r="U312" s="28">
        <v>2</v>
      </c>
      <c r="V312" s="28">
        <v>0</v>
      </c>
      <c r="W312" s="28">
        <v>3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2</v>
      </c>
      <c r="AE312" s="28">
        <v>0</v>
      </c>
      <c r="AF312" s="28">
        <v>0</v>
      </c>
      <c r="AG312" s="28">
        <v>5</v>
      </c>
      <c r="AH312" s="28">
        <v>0</v>
      </c>
      <c r="AI312" s="28">
        <v>1</v>
      </c>
      <c r="AJ312" s="28">
        <v>0</v>
      </c>
      <c r="AK312" s="28">
        <v>1</v>
      </c>
    </row>
    <row r="313" spans="1:37" ht="12" customHeight="1">
      <c r="A313" s="32" t="s">
        <v>519</v>
      </c>
      <c r="B313" s="32" t="s">
        <v>41</v>
      </c>
      <c r="C313" s="32" t="s">
        <v>69</v>
      </c>
      <c r="D313" s="36">
        <v>1500000</v>
      </c>
      <c r="E313" s="28">
        <f t="shared" si="10"/>
        <v>26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3</v>
      </c>
      <c r="S313" s="28">
        <v>5</v>
      </c>
      <c r="T313" s="28">
        <v>0</v>
      </c>
      <c r="U313" s="28">
        <v>0</v>
      </c>
      <c r="V313" s="28">
        <v>4</v>
      </c>
      <c r="W313" s="28">
        <v>3</v>
      </c>
      <c r="X313" s="28">
        <v>4</v>
      </c>
      <c r="Y313" s="28">
        <v>0</v>
      </c>
      <c r="Z313" s="28">
        <v>4</v>
      </c>
      <c r="AA313" s="28">
        <v>0</v>
      </c>
      <c r="AB313" s="28">
        <v>0</v>
      </c>
      <c r="AC313" s="28">
        <v>3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</row>
    <row r="314" spans="1:37" ht="12" customHeight="1">
      <c r="A314" s="32" t="s">
        <v>520</v>
      </c>
      <c r="B314" s="32" t="s">
        <v>41</v>
      </c>
      <c r="C314" s="32" t="s">
        <v>69</v>
      </c>
      <c r="D314" s="36">
        <v>1500000</v>
      </c>
      <c r="E314" s="28">
        <f t="shared" si="10"/>
        <v>46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5</v>
      </c>
      <c r="N314" s="28">
        <v>4</v>
      </c>
      <c r="O314" s="28">
        <v>6</v>
      </c>
      <c r="P314" s="28">
        <v>0</v>
      </c>
      <c r="Q314" s="28">
        <v>3</v>
      </c>
      <c r="R314" s="28">
        <v>3</v>
      </c>
      <c r="S314" s="28">
        <v>5</v>
      </c>
      <c r="T314" s="28">
        <v>4</v>
      </c>
      <c r="U314" s="28">
        <v>2</v>
      </c>
      <c r="V314" s="28">
        <v>4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2</v>
      </c>
      <c r="AE314" s="28">
        <v>1</v>
      </c>
      <c r="AF314" s="28">
        <v>0</v>
      </c>
      <c r="AG314" s="28">
        <v>3</v>
      </c>
      <c r="AH314" s="28">
        <v>0</v>
      </c>
      <c r="AI314" s="28">
        <v>0</v>
      </c>
      <c r="AJ314" s="28">
        <v>4</v>
      </c>
      <c r="AK314" s="28">
        <v>0</v>
      </c>
    </row>
    <row r="315" spans="1:37" ht="12" customHeight="1">
      <c r="A315" s="32" t="s">
        <v>521</v>
      </c>
      <c r="B315" s="32" t="s">
        <v>41</v>
      </c>
      <c r="C315" s="32" t="s">
        <v>69</v>
      </c>
      <c r="D315" s="36">
        <v>3000000</v>
      </c>
      <c r="E315" s="28">
        <f t="shared" si="10"/>
        <v>99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5</v>
      </c>
      <c r="N315" s="28">
        <v>4</v>
      </c>
      <c r="O315" s="28">
        <v>4</v>
      </c>
      <c r="P315" s="28">
        <v>0</v>
      </c>
      <c r="Q315" s="28">
        <v>6</v>
      </c>
      <c r="R315" s="28">
        <v>5</v>
      </c>
      <c r="S315" s="28">
        <v>0</v>
      </c>
      <c r="T315" s="28">
        <v>5</v>
      </c>
      <c r="U315" s="28">
        <v>2</v>
      </c>
      <c r="V315" s="28">
        <v>11</v>
      </c>
      <c r="W315" s="28">
        <v>3</v>
      </c>
      <c r="X315" s="28">
        <v>4</v>
      </c>
      <c r="Y315" s="28">
        <v>0</v>
      </c>
      <c r="Z315" s="28">
        <v>4</v>
      </c>
      <c r="AA315" s="28">
        <v>4</v>
      </c>
      <c r="AB315" s="28">
        <v>0</v>
      </c>
      <c r="AC315" s="28">
        <v>5</v>
      </c>
      <c r="AD315" s="28">
        <v>2</v>
      </c>
      <c r="AE315" s="28">
        <v>6</v>
      </c>
      <c r="AF315" s="28">
        <v>0</v>
      </c>
      <c r="AG315" s="28">
        <v>9</v>
      </c>
      <c r="AH315" s="28">
        <v>3</v>
      </c>
      <c r="AI315" s="28">
        <v>3</v>
      </c>
      <c r="AJ315" s="28">
        <v>13</v>
      </c>
      <c r="AK315" s="28">
        <v>1</v>
      </c>
    </row>
    <row r="316" spans="1:37" ht="12" customHeight="1">
      <c r="A316" s="32" t="s">
        <v>522</v>
      </c>
      <c r="B316" s="32" t="s">
        <v>41</v>
      </c>
      <c r="C316" s="32" t="s">
        <v>69</v>
      </c>
      <c r="D316" s="36">
        <v>3500000</v>
      </c>
      <c r="E316" s="28">
        <f t="shared" si="10"/>
        <v>43</v>
      </c>
      <c r="F316" s="28">
        <v>1</v>
      </c>
      <c r="G316" s="28">
        <v>3</v>
      </c>
      <c r="H316" s="28">
        <v>4</v>
      </c>
      <c r="I316" s="28">
        <v>0</v>
      </c>
      <c r="J316" s="28">
        <v>0</v>
      </c>
      <c r="K316" s="28">
        <v>-1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3</v>
      </c>
      <c r="R316" s="28">
        <v>3</v>
      </c>
      <c r="S316" s="28">
        <v>2</v>
      </c>
      <c r="T316" s="28">
        <v>4</v>
      </c>
      <c r="U316" s="28">
        <v>0</v>
      </c>
      <c r="V316" s="28">
        <v>4</v>
      </c>
      <c r="W316" s="28">
        <v>0</v>
      </c>
      <c r="X316" s="28">
        <v>4</v>
      </c>
      <c r="Y316" s="28">
        <v>0</v>
      </c>
      <c r="Z316" s="28">
        <v>4</v>
      </c>
      <c r="AA316" s="28">
        <v>0</v>
      </c>
      <c r="AB316" s="28">
        <v>0</v>
      </c>
      <c r="AC316" s="28">
        <v>3</v>
      </c>
      <c r="AD316" s="28">
        <v>2</v>
      </c>
      <c r="AE316" s="28">
        <v>0</v>
      </c>
      <c r="AF316" s="28">
        <v>0</v>
      </c>
      <c r="AG316" s="28">
        <v>0</v>
      </c>
      <c r="AH316" s="28">
        <v>3</v>
      </c>
      <c r="AI316" s="28">
        <v>0</v>
      </c>
      <c r="AJ316" s="28">
        <v>4</v>
      </c>
      <c r="AK316" s="28">
        <v>0</v>
      </c>
    </row>
    <row r="317" spans="1:37" ht="12" customHeight="1">
      <c r="A317" s="32" t="s">
        <v>523</v>
      </c>
      <c r="B317" s="32" t="s">
        <v>41</v>
      </c>
      <c r="C317" s="32" t="s">
        <v>69</v>
      </c>
      <c r="D317" s="36">
        <v>3500000</v>
      </c>
      <c r="E317" s="28">
        <f t="shared" si="10"/>
        <v>50</v>
      </c>
      <c r="F317" s="28">
        <v>1</v>
      </c>
      <c r="G317" s="28">
        <v>2</v>
      </c>
      <c r="H317" s="28">
        <v>4</v>
      </c>
      <c r="I317" s="28">
        <v>-1</v>
      </c>
      <c r="J317" s="28">
        <v>0</v>
      </c>
      <c r="K317" s="28">
        <v>0</v>
      </c>
      <c r="L317" s="28">
        <v>0</v>
      </c>
      <c r="M317" s="28">
        <v>4</v>
      </c>
      <c r="N317" s="28">
        <v>5</v>
      </c>
      <c r="O317" s="28">
        <v>4</v>
      </c>
      <c r="P317" s="28">
        <v>0</v>
      </c>
      <c r="Q317" s="28">
        <v>3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3</v>
      </c>
      <c r="X317" s="28">
        <v>4</v>
      </c>
      <c r="Y317" s="28">
        <v>0</v>
      </c>
      <c r="Z317" s="28">
        <v>0</v>
      </c>
      <c r="AA317" s="28">
        <v>4</v>
      </c>
      <c r="AB317" s="28">
        <v>0</v>
      </c>
      <c r="AC317" s="28">
        <v>-2</v>
      </c>
      <c r="AD317" s="28">
        <v>0</v>
      </c>
      <c r="AE317" s="28">
        <v>1</v>
      </c>
      <c r="AF317" s="28">
        <v>0</v>
      </c>
      <c r="AG317" s="28">
        <v>8</v>
      </c>
      <c r="AH317" s="28">
        <v>4</v>
      </c>
      <c r="AI317" s="28">
        <v>1</v>
      </c>
      <c r="AJ317" s="28">
        <v>4</v>
      </c>
      <c r="AK317" s="28">
        <v>1</v>
      </c>
    </row>
    <row r="318" spans="1:37" ht="12" customHeight="1">
      <c r="A318" s="32" t="s">
        <v>524</v>
      </c>
      <c r="B318" s="32" t="s">
        <v>41</v>
      </c>
      <c r="C318" s="32" t="s">
        <v>68</v>
      </c>
      <c r="D318" s="36">
        <v>750000</v>
      </c>
      <c r="E318" s="28">
        <f t="shared" si="10"/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9" t="s">
        <v>217</v>
      </c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</row>
    <row r="319" spans="1:37" ht="12" customHeight="1">
      <c r="A319" s="32" t="s">
        <v>525</v>
      </c>
      <c r="B319" s="32" t="s">
        <v>41</v>
      </c>
      <c r="C319" s="32" t="s">
        <v>68</v>
      </c>
      <c r="D319" s="36">
        <v>750000</v>
      </c>
      <c r="E319" s="28">
        <f t="shared" si="10"/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ht="12" customHeight="1">
      <c r="A320" s="32" t="s">
        <v>526</v>
      </c>
      <c r="B320" s="32" t="s">
        <v>41</v>
      </c>
      <c r="C320" s="32" t="s">
        <v>68</v>
      </c>
      <c r="D320" s="36">
        <v>1000000</v>
      </c>
      <c r="E320" s="28">
        <f t="shared" si="10"/>
        <v>58</v>
      </c>
      <c r="F320" s="28">
        <v>1</v>
      </c>
      <c r="G320" s="28">
        <v>3</v>
      </c>
      <c r="H320" s="28">
        <v>3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3</v>
      </c>
      <c r="R320" s="28">
        <v>0</v>
      </c>
      <c r="S320" s="28">
        <v>6</v>
      </c>
      <c r="T320" s="28">
        <v>3</v>
      </c>
      <c r="U320" s="28">
        <v>1</v>
      </c>
      <c r="V320" s="28">
        <v>3</v>
      </c>
      <c r="W320" s="28">
        <v>3</v>
      </c>
      <c r="X320" s="28">
        <v>3</v>
      </c>
      <c r="Y320" s="28">
        <v>4</v>
      </c>
      <c r="Z320" s="28">
        <v>7</v>
      </c>
      <c r="AA320" s="28">
        <v>3</v>
      </c>
      <c r="AB320" s="28">
        <v>0</v>
      </c>
      <c r="AC320" s="28">
        <v>5</v>
      </c>
      <c r="AD320" s="28">
        <v>1</v>
      </c>
      <c r="AE320" s="28">
        <v>1</v>
      </c>
      <c r="AF320" s="28">
        <v>0</v>
      </c>
      <c r="AG320" s="28">
        <v>0</v>
      </c>
      <c r="AH320" s="28">
        <v>0</v>
      </c>
      <c r="AI320" s="28">
        <v>1</v>
      </c>
      <c r="AJ320" s="28">
        <v>6</v>
      </c>
      <c r="AK320" s="28">
        <v>1</v>
      </c>
    </row>
    <row r="321" spans="1:37" ht="12" customHeight="1">
      <c r="A321" s="32" t="s">
        <v>527</v>
      </c>
      <c r="B321" s="32" t="s">
        <v>41</v>
      </c>
      <c r="C321" s="32" t="s">
        <v>68</v>
      </c>
      <c r="D321" s="36">
        <v>1000000</v>
      </c>
      <c r="E321" s="28">
        <f t="shared" si="10"/>
        <v>49</v>
      </c>
      <c r="F321" s="28">
        <v>1</v>
      </c>
      <c r="G321" s="28">
        <v>3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3</v>
      </c>
      <c r="N321" s="28">
        <v>3</v>
      </c>
      <c r="O321" s="28">
        <v>3</v>
      </c>
      <c r="P321" s="28">
        <v>0</v>
      </c>
      <c r="Q321" s="28">
        <v>3</v>
      </c>
      <c r="R321" s="28">
        <v>7</v>
      </c>
      <c r="S321" s="28">
        <v>3</v>
      </c>
      <c r="T321" s="28">
        <v>3</v>
      </c>
      <c r="U321" s="28">
        <v>0</v>
      </c>
      <c r="V321" s="28">
        <v>3</v>
      </c>
      <c r="W321" s="28">
        <v>0</v>
      </c>
      <c r="X321" s="28">
        <v>0</v>
      </c>
      <c r="Y321" s="28">
        <v>0</v>
      </c>
      <c r="Z321" s="28">
        <v>0</v>
      </c>
      <c r="AA321" s="28">
        <v>3</v>
      </c>
      <c r="AB321" s="28">
        <v>0</v>
      </c>
      <c r="AC321" s="28">
        <v>3</v>
      </c>
      <c r="AD321" s="28">
        <v>1</v>
      </c>
      <c r="AE321" s="28">
        <v>1</v>
      </c>
      <c r="AF321" s="28">
        <v>0</v>
      </c>
      <c r="AG321" s="28">
        <v>6</v>
      </c>
      <c r="AH321" s="28">
        <v>2</v>
      </c>
      <c r="AI321" s="28">
        <v>1</v>
      </c>
      <c r="AJ321" s="28">
        <v>0</v>
      </c>
      <c r="AK321" s="28">
        <v>0</v>
      </c>
    </row>
    <row r="322" spans="1:37" ht="12" customHeight="1">
      <c r="A322" s="32" t="s">
        <v>528</v>
      </c>
      <c r="B322" s="32" t="s">
        <v>41</v>
      </c>
      <c r="C322" s="32" t="s">
        <v>68</v>
      </c>
      <c r="D322" s="36">
        <v>2500000</v>
      </c>
      <c r="E322" s="28">
        <f t="shared" si="10"/>
        <v>41</v>
      </c>
      <c r="F322" s="28">
        <v>1</v>
      </c>
      <c r="G322" s="28">
        <v>0</v>
      </c>
      <c r="H322" s="28">
        <v>7</v>
      </c>
      <c r="I322" s="28">
        <v>-1</v>
      </c>
      <c r="J322" s="28">
        <v>0</v>
      </c>
      <c r="K322" s="28">
        <v>0</v>
      </c>
      <c r="L322" s="28">
        <v>0</v>
      </c>
      <c r="M322" s="28">
        <v>8</v>
      </c>
      <c r="N322" s="28">
        <v>3</v>
      </c>
      <c r="O322" s="28">
        <v>3</v>
      </c>
      <c r="P322" s="28">
        <v>-1</v>
      </c>
      <c r="Q322" s="28">
        <v>4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3</v>
      </c>
      <c r="AA322" s="28">
        <v>3</v>
      </c>
      <c r="AB322" s="28">
        <v>0</v>
      </c>
      <c r="AC322" s="28">
        <v>0</v>
      </c>
      <c r="AD322" s="28">
        <v>1</v>
      </c>
      <c r="AE322" s="28">
        <v>0</v>
      </c>
      <c r="AF322" s="28">
        <v>0</v>
      </c>
      <c r="AG322" s="28">
        <v>3</v>
      </c>
      <c r="AH322" s="28">
        <v>3</v>
      </c>
      <c r="AI322" s="28">
        <v>1</v>
      </c>
      <c r="AJ322" s="28">
        <v>3</v>
      </c>
      <c r="AK322" s="28">
        <v>0</v>
      </c>
    </row>
    <row r="323" spans="1:37" ht="12" customHeight="1">
      <c r="A323" s="32" t="s">
        <v>529</v>
      </c>
      <c r="B323" s="32" t="s">
        <v>41</v>
      </c>
      <c r="C323" s="32" t="s">
        <v>68</v>
      </c>
      <c r="D323" s="36">
        <v>3000000</v>
      </c>
      <c r="E323" s="28">
        <f t="shared" si="10"/>
        <v>69</v>
      </c>
      <c r="F323" s="28">
        <v>1</v>
      </c>
      <c r="G323" s="28">
        <v>3</v>
      </c>
      <c r="H323" s="28">
        <v>3</v>
      </c>
      <c r="I323" s="28">
        <v>0</v>
      </c>
      <c r="J323" s="28">
        <v>0</v>
      </c>
      <c r="K323" s="28">
        <v>0</v>
      </c>
      <c r="L323" s="28">
        <v>0</v>
      </c>
      <c r="M323" s="28">
        <v>4</v>
      </c>
      <c r="N323" s="28">
        <v>3</v>
      </c>
      <c r="O323" s="28">
        <v>0</v>
      </c>
      <c r="P323" s="28">
        <v>0</v>
      </c>
      <c r="Q323" s="28">
        <v>0</v>
      </c>
      <c r="R323" s="28">
        <v>2</v>
      </c>
      <c r="S323" s="28">
        <v>5</v>
      </c>
      <c r="T323" s="28">
        <v>3</v>
      </c>
      <c r="U323" s="28">
        <v>1</v>
      </c>
      <c r="V323" s="28">
        <v>11</v>
      </c>
      <c r="W323" s="28">
        <v>0</v>
      </c>
      <c r="X323" s="28">
        <v>0</v>
      </c>
      <c r="Y323" s="28">
        <v>0</v>
      </c>
      <c r="Z323" s="28">
        <v>3</v>
      </c>
      <c r="AA323" s="28">
        <v>3</v>
      </c>
      <c r="AB323" s="28">
        <v>0</v>
      </c>
      <c r="AC323" s="28">
        <v>0</v>
      </c>
      <c r="AD323" s="28">
        <v>1</v>
      </c>
      <c r="AE323" s="28">
        <v>1</v>
      </c>
      <c r="AF323" s="28">
        <v>0</v>
      </c>
      <c r="AG323" s="28">
        <v>10</v>
      </c>
      <c r="AH323" s="28">
        <v>3</v>
      </c>
      <c r="AI323" s="28">
        <v>1</v>
      </c>
      <c r="AJ323" s="28">
        <v>10</v>
      </c>
      <c r="AK323" s="28">
        <v>1</v>
      </c>
    </row>
    <row r="324" spans="1:37" ht="12" customHeight="1">
      <c r="A324" s="32" t="s">
        <v>530</v>
      </c>
      <c r="B324" s="32" t="s">
        <v>41</v>
      </c>
      <c r="C324" s="32" t="s">
        <v>68</v>
      </c>
      <c r="D324" s="36">
        <v>3250000</v>
      </c>
      <c r="E324" s="28">
        <f t="shared" si="10"/>
        <v>52</v>
      </c>
      <c r="F324" s="28">
        <v>1</v>
      </c>
      <c r="G324" s="28">
        <v>5</v>
      </c>
      <c r="H324" s="28">
        <v>3</v>
      </c>
      <c r="I324" s="28">
        <v>-1</v>
      </c>
      <c r="J324" s="28">
        <v>-1</v>
      </c>
      <c r="K324" s="28">
        <v>0</v>
      </c>
      <c r="L324" s="28">
        <v>0</v>
      </c>
      <c r="M324" s="28">
        <v>3</v>
      </c>
      <c r="N324" s="28">
        <v>3</v>
      </c>
      <c r="O324" s="28">
        <v>3</v>
      </c>
      <c r="P324" s="28">
        <v>-1</v>
      </c>
      <c r="Q324" s="28">
        <v>0</v>
      </c>
      <c r="R324" s="28">
        <v>3</v>
      </c>
      <c r="S324" s="28">
        <v>8</v>
      </c>
      <c r="T324" s="28">
        <v>3</v>
      </c>
      <c r="U324" s="28">
        <v>0</v>
      </c>
      <c r="V324" s="28">
        <v>0</v>
      </c>
      <c r="W324" s="28">
        <v>5</v>
      </c>
      <c r="X324" s="28">
        <v>3</v>
      </c>
      <c r="Y324" s="28">
        <v>-1</v>
      </c>
      <c r="Z324" s="28">
        <v>3</v>
      </c>
      <c r="AA324" s="28">
        <v>3</v>
      </c>
      <c r="AB324" s="28">
        <v>0</v>
      </c>
      <c r="AC324" s="28">
        <v>3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6</v>
      </c>
      <c r="AK324" s="28">
        <v>1</v>
      </c>
    </row>
    <row r="325" spans="1:37" ht="12" customHeight="1">
      <c r="A325" s="32" t="s">
        <v>531</v>
      </c>
      <c r="B325" s="32" t="s">
        <v>41</v>
      </c>
      <c r="C325" s="32" t="s">
        <v>68</v>
      </c>
      <c r="D325" s="36">
        <v>4000000</v>
      </c>
      <c r="E325" s="28">
        <f t="shared" si="10"/>
        <v>65</v>
      </c>
      <c r="F325" s="28">
        <v>1</v>
      </c>
      <c r="G325" s="28">
        <v>6</v>
      </c>
      <c r="H325" s="28">
        <v>3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3</v>
      </c>
      <c r="U325" s="28">
        <v>1</v>
      </c>
      <c r="V325" s="28">
        <v>4</v>
      </c>
      <c r="W325" s="28">
        <v>3</v>
      </c>
      <c r="X325" s="28">
        <v>2</v>
      </c>
      <c r="Y325" s="28">
        <v>0</v>
      </c>
      <c r="Z325" s="28">
        <v>0</v>
      </c>
      <c r="AA325" s="28">
        <v>6</v>
      </c>
      <c r="AB325" s="28">
        <v>0</v>
      </c>
      <c r="AC325" s="28">
        <v>5</v>
      </c>
      <c r="AD325" s="28">
        <v>1</v>
      </c>
      <c r="AE325" s="28">
        <v>1</v>
      </c>
      <c r="AF325" s="28">
        <v>0</v>
      </c>
      <c r="AG325" s="28">
        <v>6</v>
      </c>
      <c r="AH325" s="28">
        <v>3</v>
      </c>
      <c r="AI325" s="28">
        <v>1</v>
      </c>
      <c r="AJ325" s="28">
        <v>18</v>
      </c>
      <c r="AK325" s="28">
        <v>1</v>
      </c>
    </row>
    <row r="326" spans="1:37" ht="12" customHeight="1">
      <c r="A326" s="32" t="s">
        <v>532</v>
      </c>
      <c r="B326" s="32" t="s">
        <v>41</v>
      </c>
      <c r="C326" s="32" t="s">
        <v>68</v>
      </c>
      <c r="D326" s="36">
        <v>250000</v>
      </c>
      <c r="E326" s="28">
        <f t="shared" si="10"/>
        <v>0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ht="12" customHeight="1">
      <c r="A327" s="32" t="s">
        <v>533</v>
      </c>
      <c r="B327" s="32" t="s">
        <v>41</v>
      </c>
      <c r="C327" s="32" t="s">
        <v>70</v>
      </c>
      <c r="D327" s="36">
        <v>150000</v>
      </c>
      <c r="E327" s="28">
        <f t="shared" si="10"/>
        <v>63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</v>
      </c>
      <c r="N327" s="28">
        <v>3</v>
      </c>
      <c r="O327" s="28">
        <v>3</v>
      </c>
      <c r="P327" s="28">
        <v>0</v>
      </c>
      <c r="Q327" s="28">
        <v>3</v>
      </c>
      <c r="R327" s="28">
        <v>3</v>
      </c>
      <c r="S327" s="28">
        <v>4</v>
      </c>
      <c r="T327" s="28">
        <v>3</v>
      </c>
      <c r="U327" s="28">
        <v>1</v>
      </c>
      <c r="V327" s="28">
        <v>3</v>
      </c>
      <c r="W327" s="28">
        <v>3</v>
      </c>
      <c r="X327" s="28">
        <v>3</v>
      </c>
      <c r="Y327" s="28">
        <v>2</v>
      </c>
      <c r="Z327" s="28">
        <v>3</v>
      </c>
      <c r="AA327" s="28">
        <v>5</v>
      </c>
      <c r="AB327" s="28">
        <v>0</v>
      </c>
      <c r="AC327" s="28">
        <v>3</v>
      </c>
      <c r="AD327" s="28">
        <v>0</v>
      </c>
      <c r="AE327" s="28">
        <v>1</v>
      </c>
      <c r="AF327" s="28">
        <v>0</v>
      </c>
      <c r="AG327" s="28">
        <v>8</v>
      </c>
      <c r="AH327" s="28">
        <v>3</v>
      </c>
      <c r="AI327" s="28">
        <v>1</v>
      </c>
      <c r="AJ327" s="28">
        <v>6</v>
      </c>
      <c r="AK327" s="28">
        <v>1</v>
      </c>
    </row>
    <row r="328" spans="1:37" ht="12" customHeight="1">
      <c r="A328" s="32" t="s">
        <v>534</v>
      </c>
      <c r="B328" s="32" t="s">
        <v>41</v>
      </c>
      <c r="C328" s="32" t="s">
        <v>70</v>
      </c>
      <c r="D328" s="36">
        <v>2000000</v>
      </c>
      <c r="E328" s="28">
        <f t="shared" si="10"/>
        <v>131</v>
      </c>
      <c r="F328" s="28">
        <v>1</v>
      </c>
      <c r="G328" s="28">
        <v>3</v>
      </c>
      <c r="H328" s="28">
        <v>3</v>
      </c>
      <c r="I328" s="28">
        <v>0</v>
      </c>
      <c r="J328" s="28">
        <v>3</v>
      </c>
      <c r="K328" s="28">
        <v>0</v>
      </c>
      <c r="L328" s="28">
        <v>0</v>
      </c>
      <c r="M328" s="28">
        <v>4</v>
      </c>
      <c r="N328" s="28">
        <v>5</v>
      </c>
      <c r="O328" s="28">
        <v>8</v>
      </c>
      <c r="P328" s="28">
        <v>2</v>
      </c>
      <c r="Q328" s="28">
        <v>6</v>
      </c>
      <c r="R328" s="28">
        <v>6</v>
      </c>
      <c r="S328" s="28">
        <v>8</v>
      </c>
      <c r="T328" s="28">
        <v>3</v>
      </c>
      <c r="U328" s="28">
        <v>1</v>
      </c>
      <c r="V328" s="28">
        <v>10</v>
      </c>
      <c r="W328" s="28">
        <v>6</v>
      </c>
      <c r="X328" s="28">
        <v>5</v>
      </c>
      <c r="Y328" s="28">
        <v>0</v>
      </c>
      <c r="Z328" s="28">
        <v>12</v>
      </c>
      <c r="AA328" s="28">
        <v>3</v>
      </c>
      <c r="AB328" s="28">
        <v>0</v>
      </c>
      <c r="AC328" s="28">
        <v>6</v>
      </c>
      <c r="AD328" s="28">
        <v>1</v>
      </c>
      <c r="AE328" s="28">
        <v>1</v>
      </c>
      <c r="AF328" s="28">
        <v>0</v>
      </c>
      <c r="AG328" s="28">
        <v>12</v>
      </c>
      <c r="AH328" s="28">
        <v>3</v>
      </c>
      <c r="AI328" s="28">
        <v>1</v>
      </c>
      <c r="AJ328" s="28">
        <v>12</v>
      </c>
      <c r="AK328" s="28">
        <v>6</v>
      </c>
    </row>
    <row r="329" spans="1:37" ht="12" customHeight="1">
      <c r="A329" s="32" t="s">
        <v>535</v>
      </c>
      <c r="B329" s="32" t="s">
        <v>41</v>
      </c>
      <c r="C329" s="32" t="s">
        <v>70</v>
      </c>
      <c r="D329" s="36">
        <v>2500000</v>
      </c>
      <c r="E329" s="28">
        <f t="shared" si="10"/>
        <v>77</v>
      </c>
      <c r="F329" s="28">
        <v>3</v>
      </c>
      <c r="G329" s="28">
        <v>3</v>
      </c>
      <c r="H329" s="28">
        <v>3</v>
      </c>
      <c r="I329" s="28">
        <v>0</v>
      </c>
      <c r="J329" s="28">
        <v>0</v>
      </c>
      <c r="K329" s="28">
        <v>0</v>
      </c>
      <c r="L329" s="28">
        <v>0</v>
      </c>
      <c r="M329" s="28">
        <v>4</v>
      </c>
      <c r="N329" s="28">
        <v>9</v>
      </c>
      <c r="O329" s="28">
        <v>3</v>
      </c>
      <c r="P329" s="28">
        <v>0</v>
      </c>
      <c r="Q329" s="28">
        <v>6</v>
      </c>
      <c r="R329" s="28">
        <v>3</v>
      </c>
      <c r="S329" s="28">
        <v>0</v>
      </c>
      <c r="T329" s="28">
        <v>0</v>
      </c>
      <c r="U329" s="28">
        <v>1</v>
      </c>
      <c r="V329" s="28">
        <v>8</v>
      </c>
      <c r="W329" s="28">
        <v>6</v>
      </c>
      <c r="X329" s="28">
        <v>3</v>
      </c>
      <c r="Y329" s="28">
        <v>0</v>
      </c>
      <c r="Z329" s="28">
        <v>3</v>
      </c>
      <c r="AA329" s="28">
        <v>3</v>
      </c>
      <c r="AB329" s="28">
        <v>0</v>
      </c>
      <c r="AC329" s="28">
        <v>5</v>
      </c>
      <c r="AD329" s="28">
        <v>0</v>
      </c>
      <c r="AE329" s="28">
        <v>1</v>
      </c>
      <c r="AF329" s="28">
        <v>0</v>
      </c>
      <c r="AG329" s="28">
        <v>3</v>
      </c>
      <c r="AH329" s="28">
        <v>3</v>
      </c>
      <c r="AI329" s="28">
        <v>1</v>
      </c>
      <c r="AJ329" s="28">
        <v>5</v>
      </c>
      <c r="AK329" s="28">
        <v>1</v>
      </c>
    </row>
    <row r="330" spans="1:37" ht="12" customHeight="1">
      <c r="A330" s="32" t="s">
        <v>536</v>
      </c>
      <c r="B330" s="32" t="s">
        <v>41</v>
      </c>
      <c r="C330" s="32" t="s">
        <v>70</v>
      </c>
      <c r="D330" s="36">
        <v>3500000</v>
      </c>
      <c r="E330" s="28">
        <f t="shared" si="10"/>
        <v>65</v>
      </c>
      <c r="F330" s="28">
        <v>1</v>
      </c>
      <c r="G330" s="28">
        <v>6</v>
      </c>
      <c r="H330" s="28">
        <v>6</v>
      </c>
      <c r="I330" s="28">
        <v>-1</v>
      </c>
      <c r="J330" s="28">
        <v>0</v>
      </c>
      <c r="K330" s="28">
        <v>0</v>
      </c>
      <c r="L330" s="28">
        <v>0</v>
      </c>
      <c r="M330" s="28">
        <v>8</v>
      </c>
      <c r="N330" s="28">
        <v>3</v>
      </c>
      <c r="O330" s="28">
        <v>3</v>
      </c>
      <c r="P330" s="28">
        <v>-1</v>
      </c>
      <c r="Q330" s="28">
        <v>3</v>
      </c>
      <c r="R330" s="28">
        <v>0</v>
      </c>
      <c r="S330" s="28">
        <v>0</v>
      </c>
      <c r="T330" s="28">
        <v>0</v>
      </c>
      <c r="U330" s="28">
        <v>1</v>
      </c>
      <c r="V330" s="28">
        <v>0</v>
      </c>
      <c r="W330" s="28">
        <v>6</v>
      </c>
      <c r="X330" s="28">
        <v>3</v>
      </c>
      <c r="Y330" s="28">
        <v>0</v>
      </c>
      <c r="Z330" s="28">
        <v>3</v>
      </c>
      <c r="AA330" s="28">
        <v>0</v>
      </c>
      <c r="AB330" s="28">
        <v>0</v>
      </c>
      <c r="AC330" s="28">
        <v>0</v>
      </c>
      <c r="AD330" s="28">
        <v>1</v>
      </c>
      <c r="AE330" s="28">
        <v>1</v>
      </c>
      <c r="AF330" s="28">
        <v>0</v>
      </c>
      <c r="AG330" s="28">
        <v>6</v>
      </c>
      <c r="AH330" s="28">
        <v>0</v>
      </c>
      <c r="AI330" s="28">
        <v>4</v>
      </c>
      <c r="AJ330" s="28">
        <v>11</v>
      </c>
      <c r="AK330" s="28">
        <v>1</v>
      </c>
    </row>
    <row r="331" spans="1:37" ht="12" customHeight="1">
      <c r="A331" s="32" t="s">
        <v>537</v>
      </c>
      <c r="B331" s="32" t="s">
        <v>41</v>
      </c>
      <c r="C331" s="32" t="s">
        <v>70</v>
      </c>
      <c r="D331" s="36">
        <v>3500000</v>
      </c>
      <c r="E331" s="28">
        <f t="shared" si="10"/>
        <v>143</v>
      </c>
      <c r="F331" s="28">
        <v>3</v>
      </c>
      <c r="G331" s="28">
        <v>5</v>
      </c>
      <c r="H331" s="28">
        <v>9</v>
      </c>
      <c r="I331" s="28">
        <v>0</v>
      </c>
      <c r="J331" s="28">
        <v>0</v>
      </c>
      <c r="K331" s="28">
        <v>0</v>
      </c>
      <c r="L331" s="28">
        <v>0</v>
      </c>
      <c r="M331" s="28">
        <v>7</v>
      </c>
      <c r="N331" s="28">
        <v>8</v>
      </c>
      <c r="O331" s="28">
        <v>3</v>
      </c>
      <c r="P331" s="28">
        <v>0</v>
      </c>
      <c r="Q331" s="28">
        <v>3</v>
      </c>
      <c r="R331" s="28">
        <v>5</v>
      </c>
      <c r="S331" s="28">
        <v>13</v>
      </c>
      <c r="T331" s="28">
        <v>3</v>
      </c>
      <c r="U331" s="28">
        <v>1</v>
      </c>
      <c r="V331" s="28">
        <v>14</v>
      </c>
      <c r="W331" s="28">
        <v>3</v>
      </c>
      <c r="X331" s="28">
        <v>6</v>
      </c>
      <c r="Y331" s="28">
        <v>0</v>
      </c>
      <c r="Z331" s="28">
        <v>9</v>
      </c>
      <c r="AA331" s="28">
        <v>12</v>
      </c>
      <c r="AB331" s="28">
        <v>0</v>
      </c>
      <c r="AC331" s="28">
        <v>9</v>
      </c>
      <c r="AD331" s="28">
        <v>1</v>
      </c>
      <c r="AE331" s="28">
        <v>2</v>
      </c>
      <c r="AF331" s="28">
        <v>0</v>
      </c>
      <c r="AG331" s="28">
        <v>9</v>
      </c>
      <c r="AH331" s="28">
        <v>5</v>
      </c>
      <c r="AI331" s="28">
        <v>1</v>
      </c>
      <c r="AJ331" s="28">
        <v>9</v>
      </c>
      <c r="AK331" s="28">
        <v>3</v>
      </c>
    </row>
    <row r="332" spans="1:37" ht="12" customHeight="1">
      <c r="A332" s="32" t="s">
        <v>538</v>
      </c>
      <c r="B332" s="32" t="s">
        <v>41</v>
      </c>
      <c r="C332" s="32" t="s">
        <v>70</v>
      </c>
      <c r="D332" s="36">
        <v>4000000</v>
      </c>
      <c r="E332" s="28">
        <f t="shared" si="10"/>
        <v>95</v>
      </c>
      <c r="F332" s="28">
        <v>2</v>
      </c>
      <c r="G332" s="28">
        <v>8</v>
      </c>
      <c r="H332" s="28">
        <v>3</v>
      </c>
      <c r="I332" s="28">
        <v>0</v>
      </c>
      <c r="J332" s="28">
        <v>0</v>
      </c>
      <c r="K332" s="28">
        <v>-1</v>
      </c>
      <c r="L332" s="28">
        <v>0</v>
      </c>
      <c r="M332" s="28">
        <v>4</v>
      </c>
      <c r="N332" s="28">
        <v>0</v>
      </c>
      <c r="O332" s="28">
        <v>6</v>
      </c>
      <c r="P332" s="28">
        <v>2</v>
      </c>
      <c r="Q332" s="28">
        <v>0</v>
      </c>
      <c r="R332" s="28">
        <v>6</v>
      </c>
      <c r="S332" s="28">
        <v>12</v>
      </c>
      <c r="T332" s="28">
        <v>0</v>
      </c>
      <c r="U332" s="28">
        <v>0</v>
      </c>
      <c r="V332" s="28">
        <v>0</v>
      </c>
      <c r="W332" s="28">
        <v>3</v>
      </c>
      <c r="X332" s="28">
        <v>3</v>
      </c>
      <c r="Y332" s="28">
        <v>0</v>
      </c>
      <c r="Z332" s="28">
        <v>0</v>
      </c>
      <c r="AA332" s="28">
        <v>6</v>
      </c>
      <c r="AB332" s="28">
        <v>0</v>
      </c>
      <c r="AC332" s="28">
        <v>6</v>
      </c>
      <c r="AD332" s="28">
        <v>0</v>
      </c>
      <c r="AE332" s="28">
        <v>1</v>
      </c>
      <c r="AF332" s="28">
        <v>0</v>
      </c>
      <c r="AG332" s="28">
        <v>8</v>
      </c>
      <c r="AH332" s="28">
        <v>8</v>
      </c>
      <c r="AI332" s="28">
        <v>0</v>
      </c>
      <c r="AJ332" s="28">
        <v>14</v>
      </c>
      <c r="AK332" s="28">
        <v>4</v>
      </c>
    </row>
    <row r="333" spans="1:37" ht="12" customHeight="1">
      <c r="A333" s="32" t="s">
        <v>219</v>
      </c>
      <c r="B333" s="32" t="s">
        <v>41</v>
      </c>
      <c r="C333" s="32" t="s">
        <v>70</v>
      </c>
      <c r="D333" s="36">
        <v>500000</v>
      </c>
      <c r="E333" s="28">
        <f t="shared" si="10"/>
        <v>0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ht="12" customHeight="1">
      <c r="A334" s="32" t="s">
        <v>539</v>
      </c>
      <c r="B334" s="32" t="s">
        <v>144</v>
      </c>
      <c r="C334" s="32" t="s">
        <v>60</v>
      </c>
      <c r="D334" s="36">
        <v>750000</v>
      </c>
      <c r="E334" s="28">
        <f t="shared" si="10"/>
        <v>16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3</v>
      </c>
      <c r="AB334" s="28">
        <v>1</v>
      </c>
      <c r="AC334" s="28">
        <v>0</v>
      </c>
      <c r="AD334" s="28">
        <v>3</v>
      </c>
      <c r="AE334" s="28">
        <v>2</v>
      </c>
      <c r="AF334" s="28">
        <v>1</v>
      </c>
      <c r="AG334" s="28">
        <v>0</v>
      </c>
      <c r="AH334" s="28">
        <v>0</v>
      </c>
      <c r="AI334" s="28">
        <v>3</v>
      </c>
      <c r="AJ334" s="28">
        <v>0</v>
      </c>
      <c r="AK334" s="28">
        <v>3</v>
      </c>
    </row>
    <row r="335" spans="1:37" ht="12" customHeight="1">
      <c r="A335" s="32" t="s">
        <v>540</v>
      </c>
      <c r="B335" s="32" t="s">
        <v>144</v>
      </c>
      <c r="C335" s="32" t="s">
        <v>60</v>
      </c>
      <c r="D335" s="36">
        <v>1500000</v>
      </c>
      <c r="E335" s="28">
        <f t="shared" si="10"/>
        <v>55</v>
      </c>
      <c r="F335" s="28">
        <v>0</v>
      </c>
      <c r="G335" s="28">
        <v>6</v>
      </c>
      <c r="H335" s="28">
        <v>4</v>
      </c>
      <c r="I335" s="28">
        <v>3</v>
      </c>
      <c r="J335" s="28">
        <v>6</v>
      </c>
      <c r="K335" s="28">
        <v>0</v>
      </c>
      <c r="L335" s="28">
        <v>0</v>
      </c>
      <c r="M335" s="28">
        <v>6</v>
      </c>
      <c r="N335" s="28">
        <v>0</v>
      </c>
      <c r="O335" s="28">
        <v>0</v>
      </c>
      <c r="P335" s="28">
        <v>1</v>
      </c>
      <c r="Q335" s="28">
        <v>6</v>
      </c>
      <c r="R335" s="28">
        <v>3</v>
      </c>
      <c r="S335" s="28">
        <v>6</v>
      </c>
      <c r="T335" s="28">
        <v>6</v>
      </c>
      <c r="U335" s="28">
        <v>1</v>
      </c>
      <c r="V335" s="28">
        <v>1</v>
      </c>
      <c r="W335" s="28">
        <v>0</v>
      </c>
      <c r="X335" s="28">
        <v>0</v>
      </c>
      <c r="Y335" s="28">
        <v>3</v>
      </c>
      <c r="Z335" s="28">
        <v>0</v>
      </c>
      <c r="AA335" s="28">
        <v>3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ht="12" customHeight="1">
      <c r="A336" s="32" t="s">
        <v>541</v>
      </c>
      <c r="B336" s="32" t="s">
        <v>144</v>
      </c>
      <c r="C336" s="32" t="s">
        <v>69</v>
      </c>
      <c r="D336" s="36">
        <v>750000</v>
      </c>
      <c r="E336" s="28">
        <f t="shared" si="10"/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ht="12" customHeight="1">
      <c r="A337" s="32" t="s">
        <v>542</v>
      </c>
      <c r="B337" s="32" t="s">
        <v>144</v>
      </c>
      <c r="C337" s="32" t="s">
        <v>69</v>
      </c>
      <c r="D337" s="36">
        <v>1000000</v>
      </c>
      <c r="E337" s="28">
        <f aca="true" t="shared" si="11" ref="E337:E357">SUM(F337:AK337)</f>
        <v>13</v>
      </c>
      <c r="F337" s="28">
        <v>0</v>
      </c>
      <c r="G337" s="28">
        <v>0</v>
      </c>
      <c r="H337" s="28">
        <v>0</v>
      </c>
      <c r="I337" s="28">
        <v>0</v>
      </c>
      <c r="J337" s="28">
        <v>4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3</v>
      </c>
      <c r="Z337" s="28">
        <v>0</v>
      </c>
      <c r="AA337" s="28">
        <v>0</v>
      </c>
      <c r="AB337" s="28">
        <v>0</v>
      </c>
      <c r="AC337" s="28">
        <v>0</v>
      </c>
      <c r="AD337" s="28">
        <v>3</v>
      </c>
      <c r="AE337" s="28">
        <v>0</v>
      </c>
      <c r="AF337" s="28">
        <v>0</v>
      </c>
      <c r="AG337" s="28">
        <v>0</v>
      </c>
      <c r="AH337" s="28">
        <v>0</v>
      </c>
      <c r="AI337" s="28">
        <v>3</v>
      </c>
      <c r="AJ337" s="28">
        <v>0</v>
      </c>
      <c r="AK337" s="28">
        <v>0</v>
      </c>
    </row>
    <row r="338" spans="1:37" ht="12" customHeight="1">
      <c r="A338" s="32" t="s">
        <v>543</v>
      </c>
      <c r="B338" s="32" t="s">
        <v>144</v>
      </c>
      <c r="C338" s="32" t="s">
        <v>69</v>
      </c>
      <c r="D338" s="36">
        <v>1500000</v>
      </c>
      <c r="E338" s="28">
        <f t="shared" si="11"/>
        <v>8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2</v>
      </c>
      <c r="Z338" s="28">
        <v>0</v>
      </c>
      <c r="AA338" s="28">
        <v>3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3</v>
      </c>
      <c r="AJ338" s="28">
        <v>0</v>
      </c>
      <c r="AK338" s="28">
        <v>0</v>
      </c>
    </row>
    <row r="339" spans="1:37" ht="12" customHeight="1">
      <c r="A339" s="32" t="s">
        <v>544</v>
      </c>
      <c r="B339" s="32" t="s">
        <v>144</v>
      </c>
      <c r="C339" s="32" t="s">
        <v>69</v>
      </c>
      <c r="D339" s="36">
        <v>1500000</v>
      </c>
      <c r="E339" s="28">
        <f t="shared" si="11"/>
        <v>45</v>
      </c>
      <c r="F339" s="28">
        <v>-1</v>
      </c>
      <c r="G339" s="28">
        <v>4</v>
      </c>
      <c r="H339" s="28">
        <v>2</v>
      </c>
      <c r="I339" s="28">
        <v>0</v>
      </c>
      <c r="J339" s="28">
        <v>0</v>
      </c>
      <c r="K339" s="28">
        <v>0</v>
      </c>
      <c r="L339" s="28">
        <v>0</v>
      </c>
      <c r="M339" s="28">
        <v>2</v>
      </c>
      <c r="N339" s="28">
        <v>0</v>
      </c>
      <c r="O339" s="28">
        <v>-1</v>
      </c>
      <c r="P339" s="28">
        <v>0</v>
      </c>
      <c r="Q339" s="28">
        <v>4</v>
      </c>
      <c r="R339" s="28">
        <v>8</v>
      </c>
      <c r="S339" s="28">
        <v>8</v>
      </c>
      <c r="T339" s="28">
        <v>4</v>
      </c>
      <c r="U339" s="28">
        <v>1</v>
      </c>
      <c r="V339" s="28">
        <v>1</v>
      </c>
      <c r="W339" s="28">
        <v>-1</v>
      </c>
      <c r="X339" s="28">
        <v>0</v>
      </c>
      <c r="Y339" s="28">
        <v>0</v>
      </c>
      <c r="Z339" s="28">
        <v>0</v>
      </c>
      <c r="AA339" s="28">
        <v>3</v>
      </c>
      <c r="AB339" s="28">
        <v>0</v>
      </c>
      <c r="AC339" s="28">
        <v>0</v>
      </c>
      <c r="AD339" s="28">
        <v>3</v>
      </c>
      <c r="AE339" s="28">
        <v>5</v>
      </c>
      <c r="AF339" s="28">
        <v>1</v>
      </c>
      <c r="AG339" s="28">
        <v>-1</v>
      </c>
      <c r="AH339" s="28">
        <v>0</v>
      </c>
      <c r="AI339" s="28">
        <v>0</v>
      </c>
      <c r="AJ339" s="28">
        <v>0</v>
      </c>
      <c r="AK339" s="28">
        <v>3</v>
      </c>
    </row>
    <row r="340" spans="1:37" ht="12" customHeight="1">
      <c r="A340" s="32" t="s">
        <v>545</v>
      </c>
      <c r="B340" s="32" t="s">
        <v>144</v>
      </c>
      <c r="C340" s="32" t="s">
        <v>69</v>
      </c>
      <c r="D340" s="36">
        <v>2000000</v>
      </c>
      <c r="E340" s="28">
        <f t="shared" si="11"/>
        <v>46</v>
      </c>
      <c r="F340" s="28">
        <v>0</v>
      </c>
      <c r="G340" s="28">
        <v>4</v>
      </c>
      <c r="H340" s="28">
        <v>2</v>
      </c>
      <c r="I340" s="28">
        <v>2</v>
      </c>
      <c r="J340" s="28">
        <v>4</v>
      </c>
      <c r="K340" s="28">
        <v>0</v>
      </c>
      <c r="L340" s="28">
        <v>0</v>
      </c>
      <c r="M340" s="28">
        <v>4</v>
      </c>
      <c r="N340" s="28">
        <v>0</v>
      </c>
      <c r="O340" s="28">
        <v>-1</v>
      </c>
      <c r="P340" s="28">
        <v>1</v>
      </c>
      <c r="Q340" s="28">
        <v>4</v>
      </c>
      <c r="R340" s="28">
        <v>3</v>
      </c>
      <c r="S340" s="28">
        <v>4</v>
      </c>
      <c r="T340" s="28">
        <v>4</v>
      </c>
      <c r="U340" s="28">
        <v>1</v>
      </c>
      <c r="V340" s="28">
        <v>1</v>
      </c>
      <c r="W340" s="28">
        <v>0</v>
      </c>
      <c r="X340" s="28">
        <v>-1</v>
      </c>
      <c r="Y340" s="28">
        <v>2</v>
      </c>
      <c r="Z340" s="28">
        <v>0</v>
      </c>
      <c r="AA340" s="28">
        <v>0</v>
      </c>
      <c r="AB340" s="28">
        <v>1</v>
      </c>
      <c r="AC340" s="28">
        <v>-1</v>
      </c>
      <c r="AD340" s="28">
        <v>3</v>
      </c>
      <c r="AE340" s="28">
        <v>3</v>
      </c>
      <c r="AF340" s="28">
        <v>1</v>
      </c>
      <c r="AG340" s="28">
        <v>-1</v>
      </c>
      <c r="AH340" s="28">
        <v>0</v>
      </c>
      <c r="AI340" s="28">
        <v>3</v>
      </c>
      <c r="AJ340" s="28">
        <v>0</v>
      </c>
      <c r="AK340" s="28">
        <v>3</v>
      </c>
    </row>
    <row r="341" spans="1:37" ht="12" customHeight="1">
      <c r="A341" s="32" t="s">
        <v>546</v>
      </c>
      <c r="B341" s="32" t="s">
        <v>144</v>
      </c>
      <c r="C341" s="32" t="s">
        <v>69</v>
      </c>
      <c r="D341" s="36">
        <v>2000000</v>
      </c>
      <c r="E341" s="28">
        <f t="shared" si="11"/>
        <v>41</v>
      </c>
      <c r="F341" s="28">
        <v>0</v>
      </c>
      <c r="G341" s="28">
        <v>3</v>
      </c>
      <c r="H341" s="28">
        <v>2</v>
      </c>
      <c r="I341" s="28">
        <v>3</v>
      </c>
      <c r="J341" s="28">
        <v>4</v>
      </c>
      <c r="K341" s="28">
        <v>0</v>
      </c>
      <c r="L341" s="28">
        <v>0</v>
      </c>
      <c r="M341" s="28">
        <v>4</v>
      </c>
      <c r="N341" s="28">
        <v>0</v>
      </c>
      <c r="O341" s="28">
        <v>-1</v>
      </c>
      <c r="P341" s="28">
        <v>1</v>
      </c>
      <c r="Q341" s="28">
        <v>4</v>
      </c>
      <c r="R341" s="28">
        <v>3</v>
      </c>
      <c r="S341" s="28">
        <v>4</v>
      </c>
      <c r="T341" s="28">
        <v>4</v>
      </c>
      <c r="U341" s="28">
        <v>1</v>
      </c>
      <c r="V341" s="28">
        <v>1</v>
      </c>
      <c r="W341" s="28">
        <v>0</v>
      </c>
      <c r="X341" s="28">
        <v>-1</v>
      </c>
      <c r="Y341" s="28">
        <v>0</v>
      </c>
      <c r="Z341" s="28">
        <v>0</v>
      </c>
      <c r="AA341" s="28">
        <v>3</v>
      </c>
      <c r="AB341" s="28">
        <v>1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-1</v>
      </c>
      <c r="AI341" s="28">
        <v>3</v>
      </c>
      <c r="AJ341" s="28">
        <v>0</v>
      </c>
      <c r="AK341" s="28">
        <v>3</v>
      </c>
    </row>
    <row r="342" spans="1:37" ht="12" customHeight="1">
      <c r="A342" s="32" t="s">
        <v>547</v>
      </c>
      <c r="B342" s="32" t="s">
        <v>144</v>
      </c>
      <c r="C342" s="32" t="s">
        <v>69</v>
      </c>
      <c r="D342" s="36">
        <v>2500000</v>
      </c>
      <c r="E342" s="28">
        <f t="shared" si="11"/>
        <v>28</v>
      </c>
      <c r="F342" s="28">
        <v>-1</v>
      </c>
      <c r="G342" s="28">
        <v>4</v>
      </c>
      <c r="H342" s="28">
        <v>1</v>
      </c>
      <c r="I342" s="28">
        <v>0</v>
      </c>
      <c r="J342" s="28">
        <v>0</v>
      </c>
      <c r="K342" s="28">
        <v>0</v>
      </c>
      <c r="L342" s="28">
        <v>0</v>
      </c>
      <c r="M342" s="28">
        <v>3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4</v>
      </c>
      <c r="U342" s="28">
        <v>1</v>
      </c>
      <c r="V342" s="28">
        <v>0</v>
      </c>
      <c r="W342" s="28">
        <v>0</v>
      </c>
      <c r="X342" s="28">
        <v>0</v>
      </c>
      <c r="Y342" s="28">
        <v>2</v>
      </c>
      <c r="Z342" s="28">
        <v>0</v>
      </c>
      <c r="AA342" s="28">
        <v>8</v>
      </c>
      <c r="AB342" s="28">
        <v>1</v>
      </c>
      <c r="AC342" s="28">
        <v>-1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3</v>
      </c>
      <c r="AJ342" s="28">
        <v>0</v>
      </c>
      <c r="AK342" s="28">
        <v>3</v>
      </c>
    </row>
    <row r="343" spans="1:37" ht="12" customHeight="1">
      <c r="A343" s="32" t="s">
        <v>524</v>
      </c>
      <c r="B343" s="32" t="s">
        <v>144</v>
      </c>
      <c r="C343" s="32" t="s">
        <v>69</v>
      </c>
      <c r="D343" s="36">
        <v>750000</v>
      </c>
      <c r="E343" s="28">
        <f t="shared" si="11"/>
        <v>52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>
        <v>3</v>
      </c>
      <c r="R343" s="28">
        <v>7</v>
      </c>
      <c r="S343" s="28">
        <v>7</v>
      </c>
      <c r="T343" s="28">
        <v>3</v>
      </c>
      <c r="U343" s="28">
        <v>1</v>
      </c>
      <c r="V343" s="28">
        <v>0</v>
      </c>
      <c r="W343" s="28">
        <v>0</v>
      </c>
      <c r="X343" s="28">
        <v>0</v>
      </c>
      <c r="Y343" s="28">
        <v>-1</v>
      </c>
      <c r="Z343" s="28">
        <v>0</v>
      </c>
      <c r="AA343" s="28">
        <v>7</v>
      </c>
      <c r="AB343" s="28">
        <v>3</v>
      </c>
      <c r="AC343" s="28">
        <v>0</v>
      </c>
      <c r="AD343" s="28">
        <v>5</v>
      </c>
      <c r="AE343" s="28">
        <v>2</v>
      </c>
      <c r="AF343" s="28">
        <v>5</v>
      </c>
      <c r="AG343" s="28">
        <v>0</v>
      </c>
      <c r="AH343" s="28">
        <v>0</v>
      </c>
      <c r="AI343" s="28">
        <v>3</v>
      </c>
      <c r="AJ343" s="28">
        <v>0</v>
      </c>
      <c r="AK343" s="28">
        <v>7</v>
      </c>
    </row>
    <row r="344" spans="1:37" ht="12" customHeight="1">
      <c r="A344" s="32" t="s">
        <v>548</v>
      </c>
      <c r="B344" s="32" t="s">
        <v>144</v>
      </c>
      <c r="C344" s="32" t="s">
        <v>68</v>
      </c>
      <c r="D344" s="36">
        <v>250000</v>
      </c>
      <c r="E344" s="28">
        <f t="shared" si="11"/>
        <v>16</v>
      </c>
      <c r="F344" s="28">
        <v>0</v>
      </c>
      <c r="G344" s="28">
        <v>0</v>
      </c>
      <c r="H344" s="28">
        <v>0</v>
      </c>
      <c r="I344" s="28">
        <v>2</v>
      </c>
      <c r="J344" s="28">
        <v>3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5</v>
      </c>
      <c r="Q344" s="28">
        <v>0</v>
      </c>
      <c r="R344" s="28">
        <v>0</v>
      </c>
      <c r="S344" s="28">
        <v>0</v>
      </c>
      <c r="T344" s="28">
        <v>0</v>
      </c>
      <c r="U344" s="28">
        <v>1</v>
      </c>
      <c r="V344" s="28">
        <v>0</v>
      </c>
      <c r="W344" s="28">
        <v>0</v>
      </c>
      <c r="X344" s="28">
        <v>-1</v>
      </c>
      <c r="Y344" s="28">
        <v>0</v>
      </c>
      <c r="Z344" s="28">
        <v>0</v>
      </c>
      <c r="AA344" s="28">
        <v>3</v>
      </c>
      <c r="AB344" s="28">
        <v>1</v>
      </c>
      <c r="AC344" s="28">
        <v>-2</v>
      </c>
      <c r="AD344" s="28">
        <v>0</v>
      </c>
      <c r="AE344" s="28">
        <v>3</v>
      </c>
      <c r="AF344" s="28">
        <v>1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ht="12" customHeight="1">
      <c r="A345" s="32" t="s">
        <v>549</v>
      </c>
      <c r="B345" s="32" t="s">
        <v>144</v>
      </c>
      <c r="C345" s="32" t="s">
        <v>68</v>
      </c>
      <c r="D345" s="36">
        <v>250000</v>
      </c>
      <c r="E345" s="28">
        <f t="shared" si="11"/>
        <v>3</v>
      </c>
      <c r="F345" s="28">
        <v>0</v>
      </c>
      <c r="G345" s="28">
        <v>0</v>
      </c>
      <c r="H345" s="28">
        <v>0</v>
      </c>
      <c r="I345" s="28">
        <v>0</v>
      </c>
      <c r="J345" s="28">
        <v>3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ht="12" customHeight="1">
      <c r="A346" s="32" t="s">
        <v>550</v>
      </c>
      <c r="B346" s="32" t="s">
        <v>144</v>
      </c>
      <c r="C346" s="32" t="s">
        <v>68</v>
      </c>
      <c r="D346" s="36">
        <v>750000</v>
      </c>
      <c r="E346" s="28">
        <f t="shared" si="11"/>
        <v>56</v>
      </c>
      <c r="F346" s="28">
        <v>0</v>
      </c>
      <c r="G346" s="28">
        <v>0</v>
      </c>
      <c r="H346" s="28">
        <v>1</v>
      </c>
      <c r="I346" s="28">
        <v>3</v>
      </c>
      <c r="J346" s="28">
        <v>3</v>
      </c>
      <c r="K346" s="28">
        <v>-1</v>
      </c>
      <c r="L346" s="28">
        <v>0</v>
      </c>
      <c r="M346" s="28">
        <v>3</v>
      </c>
      <c r="N346" s="28">
        <v>0</v>
      </c>
      <c r="O346" s="28">
        <v>0</v>
      </c>
      <c r="P346" s="28">
        <v>0</v>
      </c>
      <c r="Q346" s="28">
        <v>3</v>
      </c>
      <c r="R346" s="28">
        <v>3</v>
      </c>
      <c r="S346" s="28">
        <v>3</v>
      </c>
      <c r="T346" s="28">
        <v>3</v>
      </c>
      <c r="U346" s="28">
        <v>1</v>
      </c>
      <c r="V346" s="28">
        <v>5</v>
      </c>
      <c r="W346" s="28">
        <v>0</v>
      </c>
      <c r="X346" s="28">
        <v>-1</v>
      </c>
      <c r="Y346" s="28">
        <v>5</v>
      </c>
      <c r="Z346" s="28">
        <v>0</v>
      </c>
      <c r="AA346" s="28">
        <v>5</v>
      </c>
      <c r="AB346" s="28">
        <v>1</v>
      </c>
      <c r="AC346" s="28">
        <v>0</v>
      </c>
      <c r="AD346" s="28">
        <v>7</v>
      </c>
      <c r="AE346" s="28">
        <v>3</v>
      </c>
      <c r="AF346" s="28">
        <v>1</v>
      </c>
      <c r="AG346" s="28">
        <v>0</v>
      </c>
      <c r="AH346" s="28">
        <v>0</v>
      </c>
      <c r="AI346" s="28">
        <v>3</v>
      </c>
      <c r="AJ346" s="28">
        <v>0</v>
      </c>
      <c r="AK346" s="28">
        <v>5</v>
      </c>
    </row>
    <row r="347" spans="1:37" ht="12" customHeight="1">
      <c r="A347" s="32" t="s">
        <v>551</v>
      </c>
      <c r="B347" s="32" t="s">
        <v>144</v>
      </c>
      <c r="C347" s="32" t="s">
        <v>68</v>
      </c>
      <c r="D347" s="36">
        <v>1000000</v>
      </c>
      <c r="E347" s="28">
        <f t="shared" si="11"/>
        <v>15</v>
      </c>
      <c r="F347" s="28">
        <v>0</v>
      </c>
      <c r="G347" s="28">
        <v>3</v>
      </c>
      <c r="H347" s="28">
        <v>1</v>
      </c>
      <c r="I347" s="28">
        <v>5</v>
      </c>
      <c r="J347" s="28">
        <v>0</v>
      </c>
      <c r="K347" s="28">
        <v>0</v>
      </c>
      <c r="L347" s="28">
        <v>0</v>
      </c>
      <c r="M347" s="28">
        <v>5</v>
      </c>
      <c r="N347" s="28">
        <v>0</v>
      </c>
      <c r="O347" s="28">
        <v>0</v>
      </c>
      <c r="P347" s="28">
        <v>1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ht="12" customHeight="1">
      <c r="A348" s="32" t="s">
        <v>552</v>
      </c>
      <c r="B348" s="32" t="s">
        <v>144</v>
      </c>
      <c r="C348" s="32" t="s">
        <v>68</v>
      </c>
      <c r="D348" s="36">
        <v>1250000</v>
      </c>
      <c r="E348" s="28">
        <f t="shared" si="11"/>
        <v>55</v>
      </c>
      <c r="F348" s="28">
        <v>0</v>
      </c>
      <c r="G348" s="28">
        <v>3</v>
      </c>
      <c r="H348" s="28">
        <v>0</v>
      </c>
      <c r="I348" s="28">
        <v>3</v>
      </c>
      <c r="J348" s="28">
        <v>3</v>
      </c>
      <c r="K348" s="28">
        <v>0</v>
      </c>
      <c r="L348" s="28">
        <v>0</v>
      </c>
      <c r="M348" s="28">
        <v>2</v>
      </c>
      <c r="N348" s="28">
        <v>0</v>
      </c>
      <c r="O348" s="28">
        <v>0</v>
      </c>
      <c r="P348" s="28">
        <v>1</v>
      </c>
      <c r="Q348" s="28">
        <v>3</v>
      </c>
      <c r="R348" s="28">
        <v>0</v>
      </c>
      <c r="S348" s="28">
        <v>7</v>
      </c>
      <c r="T348" s="28">
        <v>3</v>
      </c>
      <c r="U348" s="28">
        <v>0</v>
      </c>
      <c r="V348" s="28">
        <v>0</v>
      </c>
      <c r="W348" s="28">
        <v>0</v>
      </c>
      <c r="X348" s="28">
        <v>0</v>
      </c>
      <c r="Y348" s="28">
        <v>7</v>
      </c>
      <c r="Z348" s="28">
        <v>0</v>
      </c>
      <c r="AA348" s="28">
        <v>3</v>
      </c>
      <c r="AB348" s="28">
        <v>5</v>
      </c>
      <c r="AC348" s="28">
        <v>0</v>
      </c>
      <c r="AD348" s="28">
        <v>3</v>
      </c>
      <c r="AE348" s="28">
        <v>3</v>
      </c>
      <c r="AF348" s="28">
        <v>1</v>
      </c>
      <c r="AG348" s="28">
        <v>0</v>
      </c>
      <c r="AH348" s="28">
        <v>0</v>
      </c>
      <c r="AI348" s="28">
        <v>3</v>
      </c>
      <c r="AJ348" s="28">
        <v>0</v>
      </c>
      <c r="AK348" s="28">
        <v>5</v>
      </c>
    </row>
    <row r="349" spans="1:37" ht="12" customHeight="1">
      <c r="A349" s="32" t="s">
        <v>553</v>
      </c>
      <c r="B349" s="32" t="s">
        <v>144</v>
      </c>
      <c r="C349" s="32" t="s">
        <v>68</v>
      </c>
      <c r="D349" s="36">
        <v>2000000</v>
      </c>
      <c r="E349" s="28">
        <f t="shared" si="11"/>
        <v>8</v>
      </c>
      <c r="F349" s="28">
        <v>0</v>
      </c>
      <c r="G349" s="28">
        <v>7</v>
      </c>
      <c r="H349" s="28">
        <v>1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</row>
    <row r="350" spans="1:37" ht="12" customHeight="1">
      <c r="A350" s="32" t="s">
        <v>554</v>
      </c>
      <c r="B350" s="32" t="s">
        <v>144</v>
      </c>
      <c r="C350" s="32" t="s">
        <v>68</v>
      </c>
      <c r="D350" s="36">
        <v>2000000</v>
      </c>
      <c r="E350" s="28">
        <f t="shared" si="11"/>
        <v>32</v>
      </c>
      <c r="F350" s="28">
        <v>0</v>
      </c>
      <c r="G350" s="28">
        <v>0</v>
      </c>
      <c r="H350" s="28">
        <v>1</v>
      </c>
      <c r="I350" s="28">
        <v>3</v>
      </c>
      <c r="J350" s="28">
        <v>3</v>
      </c>
      <c r="K350" s="28">
        <v>-1</v>
      </c>
      <c r="L350" s="28">
        <v>0</v>
      </c>
      <c r="M350" s="28">
        <v>2</v>
      </c>
      <c r="N350" s="28">
        <v>0</v>
      </c>
      <c r="O350" s="28">
        <v>0</v>
      </c>
      <c r="P350" s="28">
        <v>1</v>
      </c>
      <c r="Q350" s="28">
        <v>3</v>
      </c>
      <c r="R350" s="28">
        <v>3</v>
      </c>
      <c r="S350" s="28">
        <v>6</v>
      </c>
      <c r="T350" s="28">
        <v>3</v>
      </c>
      <c r="U350" s="28">
        <v>0</v>
      </c>
      <c r="V350" s="28">
        <v>0</v>
      </c>
      <c r="W350" s="28">
        <v>0</v>
      </c>
      <c r="X350" s="28">
        <v>0</v>
      </c>
      <c r="Y350" s="28">
        <v>3</v>
      </c>
      <c r="Z350" s="28">
        <v>0</v>
      </c>
      <c r="AA350" s="28">
        <v>3</v>
      </c>
      <c r="AB350" s="28">
        <v>1</v>
      </c>
      <c r="AC350" s="28">
        <v>0</v>
      </c>
      <c r="AD350" s="28">
        <v>3</v>
      </c>
      <c r="AE350" s="28">
        <v>-2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ht="12" customHeight="1">
      <c r="A351" s="32" t="s">
        <v>555</v>
      </c>
      <c r="B351" s="32" t="s">
        <v>144</v>
      </c>
      <c r="C351" s="32" t="s">
        <v>68</v>
      </c>
      <c r="D351" s="36">
        <v>2500000</v>
      </c>
      <c r="E351" s="28">
        <f t="shared" si="11"/>
        <v>64</v>
      </c>
      <c r="F351" s="28">
        <v>0</v>
      </c>
      <c r="G351" s="28">
        <v>5</v>
      </c>
      <c r="H351" s="28">
        <v>1</v>
      </c>
      <c r="I351" s="28">
        <v>3</v>
      </c>
      <c r="J351" s="28">
        <v>3</v>
      </c>
      <c r="K351" s="28">
        <v>4</v>
      </c>
      <c r="L351" s="28">
        <v>0</v>
      </c>
      <c r="M351" s="28">
        <v>3</v>
      </c>
      <c r="N351" s="28">
        <v>0</v>
      </c>
      <c r="O351" s="28">
        <v>0</v>
      </c>
      <c r="P351" s="28">
        <v>1</v>
      </c>
      <c r="Q351" s="28">
        <v>3</v>
      </c>
      <c r="R351" s="28">
        <v>3</v>
      </c>
      <c r="S351" s="28">
        <v>3</v>
      </c>
      <c r="T351" s="28">
        <v>5</v>
      </c>
      <c r="U351" s="28">
        <v>1</v>
      </c>
      <c r="V351" s="28">
        <v>1</v>
      </c>
      <c r="W351" s="28">
        <v>0</v>
      </c>
      <c r="X351" s="28">
        <v>-1</v>
      </c>
      <c r="Y351" s="28">
        <v>3</v>
      </c>
      <c r="Z351" s="28">
        <v>0</v>
      </c>
      <c r="AA351" s="28">
        <v>5</v>
      </c>
      <c r="AB351" s="28">
        <v>1</v>
      </c>
      <c r="AC351" s="28">
        <v>0</v>
      </c>
      <c r="AD351" s="28">
        <v>3</v>
      </c>
      <c r="AE351" s="28">
        <v>7</v>
      </c>
      <c r="AF351" s="28">
        <v>3</v>
      </c>
      <c r="AG351" s="28">
        <v>0</v>
      </c>
      <c r="AH351" s="28">
        <v>2</v>
      </c>
      <c r="AI351" s="28">
        <v>3</v>
      </c>
      <c r="AJ351" s="28">
        <v>-1</v>
      </c>
      <c r="AK351" s="28">
        <v>3</v>
      </c>
    </row>
    <row r="352" spans="1:37" ht="12" customHeight="1">
      <c r="A352" s="32" t="s">
        <v>556</v>
      </c>
      <c r="B352" s="32" t="s">
        <v>144</v>
      </c>
      <c r="C352" s="32" t="s">
        <v>70</v>
      </c>
      <c r="D352" s="36">
        <v>125000</v>
      </c>
      <c r="E352" s="28">
        <f t="shared" si="11"/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ht="12" customHeight="1">
      <c r="A353" s="32" t="s">
        <v>557</v>
      </c>
      <c r="B353" s="32" t="s">
        <v>144</v>
      </c>
      <c r="C353" s="32" t="s">
        <v>70</v>
      </c>
      <c r="D353" s="36">
        <v>500000</v>
      </c>
      <c r="E353" s="28">
        <f t="shared" si="11"/>
        <v>68</v>
      </c>
      <c r="F353" s="28">
        <v>0</v>
      </c>
      <c r="G353" s="28">
        <v>3</v>
      </c>
      <c r="H353" s="28">
        <v>1</v>
      </c>
      <c r="I353" s="28">
        <v>3</v>
      </c>
      <c r="J353" s="28">
        <v>3</v>
      </c>
      <c r="K353" s="28">
        <v>0</v>
      </c>
      <c r="L353" s="28">
        <v>0</v>
      </c>
      <c r="M353" s="28">
        <v>3</v>
      </c>
      <c r="N353" s="28">
        <v>0</v>
      </c>
      <c r="O353" s="28">
        <v>0</v>
      </c>
      <c r="P353" s="28">
        <v>7</v>
      </c>
      <c r="Q353" s="28">
        <v>3</v>
      </c>
      <c r="R353" s="28">
        <v>6</v>
      </c>
      <c r="S353" s="28">
        <v>5</v>
      </c>
      <c r="T353" s="28">
        <v>3</v>
      </c>
      <c r="U353" s="28">
        <v>3</v>
      </c>
      <c r="V353" s="28">
        <v>2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1</v>
      </c>
      <c r="AC353" s="28">
        <v>0</v>
      </c>
      <c r="AD353" s="28">
        <v>6</v>
      </c>
      <c r="AE353" s="28">
        <v>6</v>
      </c>
      <c r="AF353" s="28">
        <v>1</v>
      </c>
      <c r="AG353" s="28">
        <v>0</v>
      </c>
      <c r="AH353" s="28">
        <v>0</v>
      </c>
      <c r="AI353" s="28">
        <v>6</v>
      </c>
      <c r="AJ353" s="28">
        <v>0</v>
      </c>
      <c r="AK353" s="28">
        <v>6</v>
      </c>
    </row>
    <row r="354" spans="1:37" ht="12" customHeight="1">
      <c r="A354" s="32" t="s">
        <v>558</v>
      </c>
      <c r="B354" s="32" t="s">
        <v>144</v>
      </c>
      <c r="C354" s="32" t="s">
        <v>70</v>
      </c>
      <c r="D354" s="36">
        <v>750000</v>
      </c>
      <c r="E354" s="28">
        <f t="shared" si="11"/>
        <v>73</v>
      </c>
      <c r="F354" s="28">
        <v>0</v>
      </c>
      <c r="G354" s="28">
        <v>6</v>
      </c>
      <c r="H354" s="28">
        <v>1</v>
      </c>
      <c r="I354" s="28">
        <v>3</v>
      </c>
      <c r="J354" s="28">
        <v>3</v>
      </c>
      <c r="K354" s="28">
        <v>-1</v>
      </c>
      <c r="L354" s="28">
        <v>0</v>
      </c>
      <c r="M354" s="28">
        <v>0</v>
      </c>
      <c r="N354" s="28">
        <v>0</v>
      </c>
      <c r="O354" s="28">
        <v>0</v>
      </c>
      <c r="P354" s="28">
        <v>3</v>
      </c>
      <c r="Q354" s="28">
        <v>6</v>
      </c>
      <c r="R354" s="28">
        <v>10</v>
      </c>
      <c r="S354" s="28">
        <v>5</v>
      </c>
      <c r="T354" s="28">
        <v>3</v>
      </c>
      <c r="U354" s="28">
        <v>1</v>
      </c>
      <c r="V354" s="28">
        <v>1</v>
      </c>
      <c r="W354" s="28">
        <v>0</v>
      </c>
      <c r="X354" s="28">
        <v>0</v>
      </c>
      <c r="Y354" s="28">
        <v>3</v>
      </c>
      <c r="Z354" s="28">
        <v>0</v>
      </c>
      <c r="AA354" s="28">
        <v>0</v>
      </c>
      <c r="AB354" s="28">
        <v>0</v>
      </c>
      <c r="AC354" s="28">
        <v>0</v>
      </c>
      <c r="AD354" s="28">
        <v>3</v>
      </c>
      <c r="AE354" s="28">
        <v>6</v>
      </c>
      <c r="AF354" s="28">
        <v>1</v>
      </c>
      <c r="AG354" s="28">
        <v>0</v>
      </c>
      <c r="AH354" s="28">
        <v>3</v>
      </c>
      <c r="AI354" s="28">
        <v>8</v>
      </c>
      <c r="AJ354" s="28">
        <v>0</v>
      </c>
      <c r="AK354" s="28">
        <v>8</v>
      </c>
    </row>
    <row r="355" spans="1:37" ht="12" customHeight="1">
      <c r="A355" s="32" t="s">
        <v>559</v>
      </c>
      <c r="B355" s="32" t="s">
        <v>144</v>
      </c>
      <c r="C355" s="32" t="s">
        <v>70</v>
      </c>
      <c r="D355" s="36">
        <v>750000</v>
      </c>
      <c r="E355" s="28">
        <f t="shared" si="11"/>
        <v>15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3</v>
      </c>
      <c r="R355" s="28">
        <v>3</v>
      </c>
      <c r="S355" s="28">
        <v>3</v>
      </c>
      <c r="T355" s="28">
        <v>0</v>
      </c>
      <c r="U355" s="28">
        <v>1</v>
      </c>
      <c r="V355" s="28">
        <v>1</v>
      </c>
      <c r="W355" s="28">
        <v>0</v>
      </c>
      <c r="X355" s="28">
        <v>0</v>
      </c>
      <c r="Y355" s="28">
        <v>3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1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ht="12" customHeight="1">
      <c r="A356" s="32" t="s">
        <v>560</v>
      </c>
      <c r="B356" s="32" t="s">
        <v>144</v>
      </c>
      <c r="C356" s="32" t="s">
        <v>70</v>
      </c>
      <c r="D356" s="36">
        <v>1000000</v>
      </c>
      <c r="E356" s="28">
        <f t="shared" si="11"/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ht="12" customHeight="1">
      <c r="A357" s="32" t="s">
        <v>561</v>
      </c>
      <c r="B357" s="32" t="s">
        <v>144</v>
      </c>
      <c r="C357" s="32" t="s">
        <v>70</v>
      </c>
      <c r="D357" s="36">
        <v>2500000</v>
      </c>
      <c r="E357" s="28">
        <f t="shared" si="11"/>
        <v>78</v>
      </c>
      <c r="F357" s="28">
        <v>-1</v>
      </c>
      <c r="G357" s="28">
        <v>6</v>
      </c>
      <c r="H357" s="28">
        <v>1</v>
      </c>
      <c r="I357" s="28">
        <v>4</v>
      </c>
      <c r="J357" s="28">
        <v>4</v>
      </c>
      <c r="K357" s="28">
        <v>0</v>
      </c>
      <c r="L357" s="28">
        <v>0</v>
      </c>
      <c r="M357" s="28">
        <v>9</v>
      </c>
      <c r="N357" s="28">
        <v>3</v>
      </c>
      <c r="O357" s="28">
        <v>0</v>
      </c>
      <c r="P357" s="28">
        <v>1</v>
      </c>
      <c r="Q357" s="28">
        <v>3</v>
      </c>
      <c r="R357" s="28">
        <v>5</v>
      </c>
      <c r="S357" s="28">
        <v>7</v>
      </c>
      <c r="T357" s="28">
        <v>6</v>
      </c>
      <c r="U357" s="28">
        <v>4</v>
      </c>
      <c r="V357" s="28">
        <v>1</v>
      </c>
      <c r="W357" s="28">
        <v>0</v>
      </c>
      <c r="X357" s="28">
        <v>0</v>
      </c>
      <c r="Y357" s="28">
        <v>6</v>
      </c>
      <c r="Z357" s="28">
        <v>0</v>
      </c>
      <c r="AA357" s="28">
        <v>0</v>
      </c>
      <c r="AB357" s="28">
        <v>1</v>
      </c>
      <c r="AC357" s="28">
        <v>0</v>
      </c>
      <c r="AD357" s="28">
        <v>2</v>
      </c>
      <c r="AE357" s="28">
        <v>3</v>
      </c>
      <c r="AF357" s="28">
        <v>1</v>
      </c>
      <c r="AG357" s="28">
        <v>1</v>
      </c>
      <c r="AH357" s="28">
        <v>0</v>
      </c>
      <c r="AI357" s="28">
        <v>8</v>
      </c>
      <c r="AJ357" s="28">
        <v>0</v>
      </c>
      <c r="AK357" s="28">
        <v>3</v>
      </c>
    </row>
    <row r="358" spans="1:37" ht="12" customHeight="1">
      <c r="A358" s="32" t="s">
        <v>562</v>
      </c>
      <c r="B358" s="32" t="s">
        <v>144</v>
      </c>
      <c r="C358" s="32" t="s">
        <v>70</v>
      </c>
      <c r="D358" s="36">
        <v>350000</v>
      </c>
      <c r="E358" s="28">
        <f>SUM(F358:AK358)+9</f>
        <v>44</v>
      </c>
      <c r="G358" s="28"/>
      <c r="H358" s="28"/>
      <c r="I358" s="28"/>
      <c r="J358" s="28"/>
      <c r="K358" s="28"/>
      <c r="L358" s="28"/>
      <c r="M358" s="28"/>
      <c r="N358" s="28">
        <v>0</v>
      </c>
      <c r="O358" s="28">
        <v>0</v>
      </c>
      <c r="P358" s="28">
        <v>1</v>
      </c>
      <c r="Q358" s="28">
        <v>3</v>
      </c>
      <c r="R358" s="28">
        <v>3</v>
      </c>
      <c r="S358" s="28">
        <v>3</v>
      </c>
      <c r="T358" s="28">
        <v>3</v>
      </c>
      <c r="U358" s="28">
        <v>1</v>
      </c>
      <c r="V358" s="28">
        <v>1</v>
      </c>
      <c r="W358" s="28">
        <v>0</v>
      </c>
      <c r="X358" s="28">
        <v>0</v>
      </c>
      <c r="Y358" s="28">
        <v>5</v>
      </c>
      <c r="Z358" s="28">
        <v>0</v>
      </c>
      <c r="AA358" s="28">
        <v>8</v>
      </c>
      <c r="AB358" s="28">
        <v>1</v>
      </c>
      <c r="AC358" s="28">
        <v>0</v>
      </c>
      <c r="AD358" s="28">
        <v>3</v>
      </c>
      <c r="AE358" s="28">
        <v>0</v>
      </c>
      <c r="AF358" s="28">
        <v>0</v>
      </c>
      <c r="AG358" s="28">
        <v>0</v>
      </c>
      <c r="AH358" s="28">
        <v>0</v>
      </c>
      <c r="AI358" s="28">
        <v>3</v>
      </c>
      <c r="AJ358" s="28">
        <v>0</v>
      </c>
      <c r="AK358" s="28">
        <v>0</v>
      </c>
    </row>
    <row r="359" spans="1:37" ht="12" customHeight="1">
      <c r="A359" s="32" t="s">
        <v>563</v>
      </c>
      <c r="B359" s="32" t="s">
        <v>144</v>
      </c>
      <c r="C359" s="32" t="s">
        <v>70</v>
      </c>
      <c r="D359" s="36">
        <v>250000</v>
      </c>
      <c r="E359" s="28">
        <f aca="true" t="shared" si="12" ref="E359:E390">SUM(F359:AK359)</f>
        <v>0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ht="12" customHeight="1">
      <c r="A360" s="32" t="s">
        <v>564</v>
      </c>
      <c r="B360" s="32" t="s">
        <v>144</v>
      </c>
      <c r="C360" s="32" t="s">
        <v>70</v>
      </c>
      <c r="D360" s="36">
        <v>250000</v>
      </c>
      <c r="E360" s="28">
        <f t="shared" si="12"/>
        <v>0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ht="12" customHeight="1">
      <c r="A361" s="32" t="s">
        <v>565</v>
      </c>
      <c r="B361" s="32" t="s">
        <v>144</v>
      </c>
      <c r="C361" s="32" t="s">
        <v>70</v>
      </c>
      <c r="D361" s="36">
        <v>125000</v>
      </c>
      <c r="E361" s="28">
        <f t="shared" si="12"/>
        <v>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ht="12" customHeight="1">
      <c r="A362" s="32" t="s">
        <v>566</v>
      </c>
      <c r="B362" s="32" t="s">
        <v>42</v>
      </c>
      <c r="C362" s="32" t="s">
        <v>60</v>
      </c>
      <c r="D362" s="36">
        <v>750000</v>
      </c>
      <c r="E362" s="28">
        <f t="shared" si="12"/>
        <v>1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1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ht="12" customHeight="1">
      <c r="A363" s="32" t="s">
        <v>567</v>
      </c>
      <c r="B363" s="32" t="s">
        <v>42</v>
      </c>
      <c r="C363" s="32" t="s">
        <v>60</v>
      </c>
      <c r="D363" s="36">
        <v>1500000</v>
      </c>
      <c r="E363" s="28">
        <f t="shared" si="12"/>
        <v>71</v>
      </c>
      <c r="F363" s="28">
        <v>0</v>
      </c>
      <c r="G363" s="28">
        <v>0</v>
      </c>
      <c r="H363" s="28">
        <v>0</v>
      </c>
      <c r="I363" s="28">
        <v>0</v>
      </c>
      <c r="J363" s="28">
        <v>3</v>
      </c>
      <c r="K363" s="28">
        <v>0</v>
      </c>
      <c r="L363" s="28">
        <v>0</v>
      </c>
      <c r="M363" s="28">
        <v>0</v>
      </c>
      <c r="N363" s="28">
        <v>6</v>
      </c>
      <c r="O363" s="28">
        <v>4</v>
      </c>
      <c r="P363" s="28">
        <v>3</v>
      </c>
      <c r="Q363" s="28">
        <v>0</v>
      </c>
      <c r="R363" s="28">
        <v>0</v>
      </c>
      <c r="S363" s="28">
        <v>6</v>
      </c>
      <c r="T363" s="28">
        <v>3</v>
      </c>
      <c r="U363" s="28">
        <v>1</v>
      </c>
      <c r="V363" s="28">
        <v>0</v>
      </c>
      <c r="W363" s="28">
        <v>3</v>
      </c>
      <c r="X363" s="28">
        <v>0</v>
      </c>
      <c r="Y363" s="28">
        <v>6</v>
      </c>
      <c r="Z363" s="28">
        <v>0</v>
      </c>
      <c r="AA363" s="28">
        <v>6</v>
      </c>
      <c r="AB363" s="28">
        <v>0</v>
      </c>
      <c r="AC363" s="28">
        <v>0</v>
      </c>
      <c r="AD363" s="28">
        <v>1</v>
      </c>
      <c r="AE363" s="28">
        <v>6</v>
      </c>
      <c r="AF363" s="28">
        <v>6</v>
      </c>
      <c r="AG363" s="28">
        <v>4</v>
      </c>
      <c r="AH363" s="28">
        <v>0</v>
      </c>
      <c r="AI363" s="28">
        <v>3</v>
      </c>
      <c r="AJ363" s="28">
        <v>6</v>
      </c>
      <c r="AK363" s="28">
        <v>4</v>
      </c>
    </row>
    <row r="364" spans="1:37" ht="12" customHeight="1">
      <c r="A364" s="32" t="s">
        <v>568</v>
      </c>
      <c r="B364" s="32" t="s">
        <v>42</v>
      </c>
      <c r="C364" s="32" t="s">
        <v>69</v>
      </c>
      <c r="D364" s="36">
        <v>250000</v>
      </c>
      <c r="E364" s="28">
        <f t="shared" si="12"/>
        <v>2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2</v>
      </c>
      <c r="AJ364" s="28">
        <v>0</v>
      </c>
      <c r="AK364" s="28">
        <v>0</v>
      </c>
    </row>
    <row r="365" spans="1:37" ht="12" customHeight="1">
      <c r="A365" s="32" t="s">
        <v>569</v>
      </c>
      <c r="B365" s="32" t="s">
        <v>42</v>
      </c>
      <c r="C365" s="32" t="s">
        <v>69</v>
      </c>
      <c r="D365" s="36">
        <v>750000</v>
      </c>
      <c r="E365" s="28">
        <f t="shared" si="12"/>
        <v>24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4</v>
      </c>
      <c r="O365" s="28">
        <v>1</v>
      </c>
      <c r="P365" s="28">
        <v>0</v>
      </c>
      <c r="Q365" s="28">
        <v>1</v>
      </c>
      <c r="R365" s="28">
        <v>0</v>
      </c>
      <c r="S365" s="28">
        <v>4</v>
      </c>
      <c r="T365" s="28">
        <v>3</v>
      </c>
      <c r="U365" s="28">
        <v>1</v>
      </c>
      <c r="V365" s="28">
        <v>0</v>
      </c>
      <c r="W365" s="28">
        <v>0</v>
      </c>
      <c r="X365" s="28">
        <v>0</v>
      </c>
      <c r="Y365" s="28">
        <v>4</v>
      </c>
      <c r="Z365" s="28">
        <v>0</v>
      </c>
      <c r="AA365" s="28">
        <v>0</v>
      </c>
      <c r="AB365" s="28">
        <v>0</v>
      </c>
      <c r="AC365" s="28">
        <v>-1</v>
      </c>
      <c r="AD365" s="28">
        <v>1</v>
      </c>
      <c r="AE365" s="28">
        <v>4</v>
      </c>
      <c r="AF365" s="28">
        <v>0</v>
      </c>
      <c r="AG365" s="28">
        <v>0</v>
      </c>
      <c r="AH365" s="28">
        <v>0</v>
      </c>
      <c r="AI365" s="28">
        <v>2</v>
      </c>
      <c r="AJ365" s="28">
        <v>0</v>
      </c>
      <c r="AK365" s="28">
        <v>0</v>
      </c>
    </row>
    <row r="366" spans="1:37" ht="12" customHeight="1">
      <c r="A366" s="32" t="s">
        <v>570</v>
      </c>
      <c r="B366" s="32" t="s">
        <v>42</v>
      </c>
      <c r="C366" s="32" t="s">
        <v>69</v>
      </c>
      <c r="D366" s="36">
        <v>750000</v>
      </c>
      <c r="E366" s="28">
        <f t="shared" si="12"/>
        <v>26</v>
      </c>
      <c r="F366" s="28">
        <v>1</v>
      </c>
      <c r="G366" s="28">
        <v>0</v>
      </c>
      <c r="H366" s="28">
        <v>0</v>
      </c>
      <c r="I366" s="28">
        <v>4</v>
      </c>
      <c r="J366" s="28">
        <v>2</v>
      </c>
      <c r="K366" s="28">
        <v>0</v>
      </c>
      <c r="L366" s="28">
        <v>0</v>
      </c>
      <c r="M366" s="28">
        <v>0</v>
      </c>
      <c r="N366" s="28">
        <v>3</v>
      </c>
      <c r="O366" s="28">
        <v>2</v>
      </c>
      <c r="P366" s="28">
        <v>3</v>
      </c>
      <c r="Q366" s="28">
        <v>1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2</v>
      </c>
      <c r="AJ366" s="28">
        <v>8</v>
      </c>
      <c r="AK366" s="28">
        <v>0</v>
      </c>
    </row>
    <row r="367" spans="1:37" ht="12" customHeight="1">
      <c r="A367" s="32" t="s">
        <v>571</v>
      </c>
      <c r="B367" s="32" t="s">
        <v>42</v>
      </c>
      <c r="C367" s="32" t="s">
        <v>69</v>
      </c>
      <c r="D367" s="36">
        <v>1000000</v>
      </c>
      <c r="E367" s="28">
        <f t="shared" si="12"/>
        <v>8</v>
      </c>
      <c r="F367" s="28">
        <v>1</v>
      </c>
      <c r="G367" s="28">
        <v>0</v>
      </c>
      <c r="H367" s="28">
        <v>-1</v>
      </c>
      <c r="I367" s="28">
        <v>0</v>
      </c>
      <c r="J367" s="28">
        <v>3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4</v>
      </c>
      <c r="T367" s="28">
        <v>3</v>
      </c>
      <c r="U367" s="28">
        <v>1</v>
      </c>
      <c r="V367" s="28">
        <v>-1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-1</v>
      </c>
      <c r="AE367" s="28">
        <v>0</v>
      </c>
      <c r="AF367" s="28">
        <v>0</v>
      </c>
      <c r="AG367" s="28">
        <v>0</v>
      </c>
      <c r="AH367" s="28">
        <v>-1</v>
      </c>
      <c r="AI367" s="28">
        <v>0</v>
      </c>
      <c r="AJ367" s="28">
        <v>0</v>
      </c>
      <c r="AK367" s="28">
        <v>0</v>
      </c>
    </row>
    <row r="368" spans="1:37" ht="12" customHeight="1">
      <c r="A368" s="32" t="s">
        <v>572</v>
      </c>
      <c r="B368" s="32" t="s">
        <v>42</v>
      </c>
      <c r="C368" s="32" t="s">
        <v>69</v>
      </c>
      <c r="D368" s="36">
        <v>1500000</v>
      </c>
      <c r="E368" s="28">
        <f t="shared" si="12"/>
        <v>47</v>
      </c>
      <c r="F368" s="28">
        <v>0</v>
      </c>
      <c r="G368" s="28">
        <v>0</v>
      </c>
      <c r="H368" s="28">
        <v>0</v>
      </c>
      <c r="I368" s="28">
        <v>2</v>
      </c>
      <c r="J368" s="28">
        <v>2</v>
      </c>
      <c r="K368" s="28">
        <v>0</v>
      </c>
      <c r="L368" s="28">
        <v>0</v>
      </c>
      <c r="M368" s="28">
        <v>0</v>
      </c>
      <c r="N368" s="28">
        <v>4</v>
      </c>
      <c r="O368" s="28">
        <v>2</v>
      </c>
      <c r="P368" s="28">
        <v>3</v>
      </c>
      <c r="Q368" s="28">
        <v>0</v>
      </c>
      <c r="R368" s="28">
        <v>0</v>
      </c>
      <c r="S368" s="28">
        <v>4</v>
      </c>
      <c r="T368" s="28">
        <v>5</v>
      </c>
      <c r="U368" s="28">
        <v>0</v>
      </c>
      <c r="V368" s="28">
        <v>0</v>
      </c>
      <c r="W368" s="28">
        <v>3</v>
      </c>
      <c r="X368" s="28">
        <v>0</v>
      </c>
      <c r="Y368" s="28">
        <v>4</v>
      </c>
      <c r="Z368" s="28">
        <v>0</v>
      </c>
      <c r="AA368" s="28">
        <v>4</v>
      </c>
      <c r="AB368" s="28">
        <v>0</v>
      </c>
      <c r="AC368" s="28">
        <v>-1</v>
      </c>
      <c r="AD368" s="28">
        <v>0</v>
      </c>
      <c r="AE368" s="28">
        <v>4</v>
      </c>
      <c r="AF368" s="28">
        <v>4</v>
      </c>
      <c r="AG368" s="28">
        <v>2</v>
      </c>
      <c r="AH368" s="28">
        <v>0</v>
      </c>
      <c r="AI368" s="28">
        <v>0</v>
      </c>
      <c r="AJ368" s="28">
        <v>3</v>
      </c>
      <c r="AK368" s="28">
        <v>2</v>
      </c>
    </row>
    <row r="369" spans="1:37" ht="12" customHeight="1">
      <c r="A369" s="32" t="s">
        <v>573</v>
      </c>
      <c r="B369" s="32" t="s">
        <v>42</v>
      </c>
      <c r="C369" s="32" t="s">
        <v>69</v>
      </c>
      <c r="D369" s="36">
        <v>2000000</v>
      </c>
      <c r="E369" s="28">
        <f t="shared" si="12"/>
        <v>56</v>
      </c>
      <c r="F369" s="28">
        <v>1</v>
      </c>
      <c r="G369" s="28">
        <v>0</v>
      </c>
      <c r="H369" s="28">
        <v>0</v>
      </c>
      <c r="I369" s="28">
        <v>0</v>
      </c>
      <c r="J369" s="28">
        <v>3</v>
      </c>
      <c r="K369" s="28">
        <v>0</v>
      </c>
      <c r="L369" s="28">
        <v>0</v>
      </c>
      <c r="M369" s="28">
        <v>0</v>
      </c>
      <c r="N369" s="28">
        <v>4</v>
      </c>
      <c r="O369" s="28">
        <v>2</v>
      </c>
      <c r="P369" s="28">
        <v>3</v>
      </c>
      <c r="Q369" s="28">
        <v>1</v>
      </c>
      <c r="R369" s="28">
        <v>0</v>
      </c>
      <c r="S369" s="28">
        <v>4</v>
      </c>
      <c r="T369" s="28">
        <v>8</v>
      </c>
      <c r="U369" s="28">
        <v>1</v>
      </c>
      <c r="V369" s="28">
        <v>0</v>
      </c>
      <c r="W369" s="28">
        <v>3</v>
      </c>
      <c r="X369" s="28">
        <v>0</v>
      </c>
      <c r="Y369" s="28">
        <v>4</v>
      </c>
      <c r="Z369" s="28">
        <v>0</v>
      </c>
      <c r="AA369" s="28">
        <v>4</v>
      </c>
      <c r="AB369" s="28">
        <v>0</v>
      </c>
      <c r="AC369" s="28">
        <v>-1</v>
      </c>
      <c r="AD369" s="28">
        <v>1</v>
      </c>
      <c r="AE369" s="28">
        <v>4</v>
      </c>
      <c r="AF369" s="28">
        <v>4</v>
      </c>
      <c r="AG369" s="28">
        <v>2</v>
      </c>
      <c r="AH369" s="28">
        <v>0</v>
      </c>
      <c r="AI369" s="28">
        <v>2</v>
      </c>
      <c r="AJ369" s="28">
        <v>4</v>
      </c>
      <c r="AK369" s="28">
        <v>2</v>
      </c>
    </row>
    <row r="370" spans="1:37" ht="12" customHeight="1">
      <c r="A370" s="32" t="s">
        <v>574</v>
      </c>
      <c r="B370" s="32" t="s">
        <v>42</v>
      </c>
      <c r="C370" s="32" t="s">
        <v>69</v>
      </c>
      <c r="D370" s="36">
        <v>2500000</v>
      </c>
      <c r="E370" s="28">
        <f t="shared" si="12"/>
        <v>45</v>
      </c>
      <c r="F370" s="28">
        <v>1</v>
      </c>
      <c r="G370" s="28">
        <v>-2</v>
      </c>
      <c r="H370" s="28">
        <v>0</v>
      </c>
      <c r="I370" s="28">
        <v>0</v>
      </c>
      <c r="J370" s="28">
        <v>8</v>
      </c>
      <c r="K370" s="28">
        <v>0</v>
      </c>
      <c r="L370" s="28">
        <v>0</v>
      </c>
      <c r="M370" s="28">
        <v>0</v>
      </c>
      <c r="N370" s="28">
        <v>4</v>
      </c>
      <c r="O370" s="28">
        <v>2</v>
      </c>
      <c r="P370" s="28">
        <v>2</v>
      </c>
      <c r="Q370" s="28">
        <v>0</v>
      </c>
      <c r="R370" s="28">
        <v>0</v>
      </c>
      <c r="S370" s="28">
        <v>4</v>
      </c>
      <c r="T370" s="28">
        <v>3</v>
      </c>
      <c r="U370" s="28">
        <v>1</v>
      </c>
      <c r="V370" s="28">
        <v>0</v>
      </c>
      <c r="W370" s="28">
        <v>-1</v>
      </c>
      <c r="X370" s="28">
        <v>0</v>
      </c>
      <c r="Y370" s="28">
        <v>4</v>
      </c>
      <c r="Z370" s="28">
        <v>0</v>
      </c>
      <c r="AA370" s="28">
        <v>4</v>
      </c>
      <c r="AB370" s="28">
        <v>0</v>
      </c>
      <c r="AC370" s="28">
        <v>0</v>
      </c>
      <c r="AD370" s="28">
        <v>1</v>
      </c>
      <c r="AE370" s="28">
        <v>4</v>
      </c>
      <c r="AF370" s="28">
        <v>4</v>
      </c>
      <c r="AG370" s="28">
        <v>2</v>
      </c>
      <c r="AH370" s="28">
        <v>-2</v>
      </c>
      <c r="AI370" s="28">
        <v>0</v>
      </c>
      <c r="AJ370" s="28">
        <v>4</v>
      </c>
      <c r="AK370" s="28">
        <v>2</v>
      </c>
    </row>
    <row r="371" spans="1:37" ht="12" customHeight="1">
      <c r="A371" s="32" t="s">
        <v>575</v>
      </c>
      <c r="B371" s="32" t="s">
        <v>42</v>
      </c>
      <c r="C371" s="32" t="s">
        <v>69</v>
      </c>
      <c r="D371" s="36">
        <v>750000</v>
      </c>
      <c r="E371" s="28">
        <f t="shared" si="12"/>
        <v>23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>
        <v>0</v>
      </c>
      <c r="X371" s="28">
        <v>0</v>
      </c>
      <c r="Y371" s="28">
        <v>4</v>
      </c>
      <c r="Z371" s="28">
        <v>-1</v>
      </c>
      <c r="AA371" s="28">
        <v>3</v>
      </c>
      <c r="AB371" s="28">
        <v>0</v>
      </c>
      <c r="AC371" s="28">
        <v>0</v>
      </c>
      <c r="AD371" s="28">
        <v>0</v>
      </c>
      <c r="AE371" s="28">
        <v>3</v>
      </c>
      <c r="AF371" s="28">
        <v>4</v>
      </c>
      <c r="AG371" s="28">
        <v>2</v>
      </c>
      <c r="AH371" s="28">
        <v>0</v>
      </c>
      <c r="AI371" s="28">
        <v>2</v>
      </c>
      <c r="AJ371" s="28">
        <v>4</v>
      </c>
      <c r="AK371" s="28">
        <v>2</v>
      </c>
    </row>
    <row r="372" spans="1:37" ht="12" customHeight="1">
      <c r="A372" s="32" t="s">
        <v>576</v>
      </c>
      <c r="B372" s="32" t="s">
        <v>42</v>
      </c>
      <c r="C372" s="32" t="s">
        <v>68</v>
      </c>
      <c r="D372" s="36">
        <v>750000</v>
      </c>
      <c r="E372" s="28">
        <f t="shared" si="12"/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ht="12" customHeight="1">
      <c r="A373" s="32" t="s">
        <v>577</v>
      </c>
      <c r="B373" s="32" t="s">
        <v>42</v>
      </c>
      <c r="C373" s="32" t="s">
        <v>68</v>
      </c>
      <c r="D373" s="36">
        <v>750000</v>
      </c>
      <c r="E373" s="28">
        <f t="shared" si="12"/>
        <v>18</v>
      </c>
      <c r="F373" s="28">
        <v>1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-1</v>
      </c>
      <c r="N373" s="28">
        <v>0</v>
      </c>
      <c r="O373" s="28">
        <v>0</v>
      </c>
      <c r="P373" s="28">
        <v>3</v>
      </c>
      <c r="Q373" s="28">
        <v>1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3</v>
      </c>
      <c r="X373" s="28">
        <v>-1</v>
      </c>
      <c r="Y373" s="28">
        <v>7</v>
      </c>
      <c r="Z373" s="28">
        <v>-1</v>
      </c>
      <c r="AA373" s="28">
        <v>0</v>
      </c>
      <c r="AB373" s="28">
        <v>0</v>
      </c>
      <c r="AC373" s="28">
        <v>0</v>
      </c>
      <c r="AD373" s="28">
        <v>0</v>
      </c>
      <c r="AE373" s="28">
        <v>3</v>
      </c>
      <c r="AF373" s="28">
        <v>3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ht="12" customHeight="1">
      <c r="A374" s="32" t="s">
        <v>578</v>
      </c>
      <c r="B374" s="32" t="s">
        <v>42</v>
      </c>
      <c r="C374" s="32" t="s">
        <v>68</v>
      </c>
      <c r="D374" s="36">
        <v>750000</v>
      </c>
      <c r="E374" s="28">
        <f t="shared" si="12"/>
        <v>22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3</v>
      </c>
      <c r="U374" s="28">
        <v>1</v>
      </c>
      <c r="V374" s="28">
        <v>0</v>
      </c>
      <c r="W374" s="28">
        <v>7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1</v>
      </c>
      <c r="AE374" s="28">
        <v>3</v>
      </c>
      <c r="AF374" s="28">
        <v>7</v>
      </c>
      <c r="AG374" s="28">
        <v>-4</v>
      </c>
      <c r="AH374" s="28">
        <v>0</v>
      </c>
      <c r="AI374" s="28">
        <v>0</v>
      </c>
      <c r="AJ374" s="28">
        <v>3</v>
      </c>
      <c r="AK374" s="28">
        <v>1</v>
      </c>
    </row>
    <row r="375" spans="1:37" ht="12" customHeight="1">
      <c r="A375" s="32" t="s">
        <v>579</v>
      </c>
      <c r="B375" s="32" t="s">
        <v>42</v>
      </c>
      <c r="C375" s="32" t="s">
        <v>68</v>
      </c>
      <c r="D375" s="36">
        <v>1000000</v>
      </c>
      <c r="E375" s="28">
        <f t="shared" si="12"/>
        <v>48</v>
      </c>
      <c r="F375" s="28">
        <v>1</v>
      </c>
      <c r="G375" s="28">
        <v>-1</v>
      </c>
      <c r="H375" s="28">
        <v>0</v>
      </c>
      <c r="I375" s="28">
        <v>-1</v>
      </c>
      <c r="J375" s="28">
        <v>5</v>
      </c>
      <c r="K375" s="28">
        <v>0</v>
      </c>
      <c r="L375" s="28">
        <v>0</v>
      </c>
      <c r="M375" s="28">
        <v>2</v>
      </c>
      <c r="N375" s="28">
        <v>3</v>
      </c>
      <c r="O375" s="28">
        <v>1</v>
      </c>
      <c r="P375" s="28">
        <v>5</v>
      </c>
      <c r="Q375" s="28">
        <v>1</v>
      </c>
      <c r="R375" s="28">
        <v>0</v>
      </c>
      <c r="S375" s="28">
        <v>2</v>
      </c>
      <c r="T375" s="28">
        <v>3</v>
      </c>
      <c r="U375" s="28">
        <v>1</v>
      </c>
      <c r="V375" s="28">
        <v>0</v>
      </c>
      <c r="W375" s="28">
        <v>3</v>
      </c>
      <c r="X375" s="28">
        <v>0</v>
      </c>
      <c r="Y375" s="28">
        <v>3</v>
      </c>
      <c r="Z375" s="28">
        <v>0</v>
      </c>
      <c r="AA375" s="28">
        <v>5</v>
      </c>
      <c r="AB375" s="28">
        <v>0</v>
      </c>
      <c r="AC375" s="28">
        <v>0</v>
      </c>
      <c r="AD375" s="28">
        <v>1</v>
      </c>
      <c r="AE375" s="28">
        <v>3</v>
      </c>
      <c r="AF375" s="28">
        <v>9</v>
      </c>
      <c r="AG375" s="28">
        <v>1</v>
      </c>
      <c r="AH375" s="28">
        <v>0</v>
      </c>
      <c r="AI375" s="28">
        <v>0</v>
      </c>
      <c r="AJ375" s="28">
        <v>0</v>
      </c>
      <c r="AK375" s="28">
        <v>1</v>
      </c>
    </row>
    <row r="376" spans="1:37" ht="12" customHeight="1">
      <c r="A376" s="32" t="s">
        <v>580</v>
      </c>
      <c r="B376" s="32" t="s">
        <v>42</v>
      </c>
      <c r="C376" s="32" t="s">
        <v>68</v>
      </c>
      <c r="D376" s="36">
        <v>1000000</v>
      </c>
      <c r="E376" s="28">
        <f t="shared" si="12"/>
        <v>35</v>
      </c>
      <c r="F376" s="28">
        <v>0</v>
      </c>
      <c r="G376" s="28">
        <v>0</v>
      </c>
      <c r="H376" s="28">
        <v>0</v>
      </c>
      <c r="I376" s="28">
        <v>0</v>
      </c>
      <c r="J376" s="28">
        <v>5</v>
      </c>
      <c r="K376" s="28">
        <v>0</v>
      </c>
      <c r="L376" s="28">
        <v>0</v>
      </c>
      <c r="M376" s="28">
        <v>0</v>
      </c>
      <c r="N376" s="28">
        <v>5</v>
      </c>
      <c r="O376" s="28">
        <v>1</v>
      </c>
      <c r="P376" s="28">
        <v>5</v>
      </c>
      <c r="Q376" s="28">
        <v>0</v>
      </c>
      <c r="R376" s="28">
        <v>0</v>
      </c>
      <c r="S376" s="28">
        <v>3</v>
      </c>
      <c r="T376" s="28">
        <v>3</v>
      </c>
      <c r="U376" s="28">
        <v>0</v>
      </c>
      <c r="V376" s="28">
        <v>0</v>
      </c>
      <c r="W376" s="28">
        <v>0</v>
      </c>
      <c r="X376" s="28">
        <v>0</v>
      </c>
      <c r="Y376" s="28">
        <v>3</v>
      </c>
      <c r="Z376" s="28">
        <v>0</v>
      </c>
      <c r="AA376" s="28">
        <v>3</v>
      </c>
      <c r="AB376" s="28">
        <v>0</v>
      </c>
      <c r="AC376" s="28">
        <v>0</v>
      </c>
      <c r="AD376" s="28">
        <v>0</v>
      </c>
      <c r="AE376" s="28">
        <v>0</v>
      </c>
      <c r="AF376" s="28">
        <v>3</v>
      </c>
      <c r="AG376" s="28">
        <v>0</v>
      </c>
      <c r="AH376" s="28">
        <v>0</v>
      </c>
      <c r="AI376" s="28">
        <v>1</v>
      </c>
      <c r="AJ376" s="28">
        <v>3</v>
      </c>
      <c r="AK376" s="28">
        <v>0</v>
      </c>
    </row>
    <row r="377" spans="1:37" ht="12" customHeight="1">
      <c r="A377" s="32" t="s">
        <v>581</v>
      </c>
      <c r="B377" s="32" t="s">
        <v>42</v>
      </c>
      <c r="C377" s="32" t="s">
        <v>68</v>
      </c>
      <c r="D377" s="36">
        <v>1500000</v>
      </c>
      <c r="E377" s="28">
        <f t="shared" si="12"/>
        <v>42</v>
      </c>
      <c r="F377" s="28">
        <v>3</v>
      </c>
      <c r="G377" s="28">
        <v>0</v>
      </c>
      <c r="H377" s="28">
        <v>0</v>
      </c>
      <c r="I377" s="28">
        <v>0</v>
      </c>
      <c r="J377" s="28">
        <v>3</v>
      </c>
      <c r="K377" s="28">
        <v>0</v>
      </c>
      <c r="L377" s="28">
        <v>0</v>
      </c>
      <c r="M377" s="28">
        <v>0</v>
      </c>
      <c r="N377" s="28">
        <v>3</v>
      </c>
      <c r="O377" s="28">
        <v>1</v>
      </c>
      <c r="P377" s="28">
        <v>3</v>
      </c>
      <c r="Q377" s="28">
        <v>1</v>
      </c>
      <c r="R377" s="28">
        <v>0</v>
      </c>
      <c r="S377" s="28">
        <v>3</v>
      </c>
      <c r="T377" s="28">
        <v>3</v>
      </c>
      <c r="U377" s="28">
        <v>1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7</v>
      </c>
      <c r="AB377" s="28">
        <v>0</v>
      </c>
      <c r="AC377" s="28">
        <v>0</v>
      </c>
      <c r="AD377" s="28">
        <v>0</v>
      </c>
      <c r="AE377" s="28">
        <v>5</v>
      </c>
      <c r="AF377" s="28">
        <v>3</v>
      </c>
      <c r="AG377" s="28">
        <v>1</v>
      </c>
      <c r="AH377" s="28">
        <v>0</v>
      </c>
      <c r="AI377" s="28">
        <v>1</v>
      </c>
      <c r="AJ377" s="28">
        <v>3</v>
      </c>
      <c r="AK377" s="28">
        <v>1</v>
      </c>
    </row>
    <row r="378" spans="1:37" ht="12" customHeight="1">
      <c r="A378" s="32" t="s">
        <v>582</v>
      </c>
      <c r="B378" s="32" t="s">
        <v>42</v>
      </c>
      <c r="C378" s="32" t="s">
        <v>68</v>
      </c>
      <c r="D378" s="36">
        <v>1500000</v>
      </c>
      <c r="E378" s="28">
        <f t="shared" si="12"/>
        <v>24</v>
      </c>
      <c r="F378" s="28">
        <v>0</v>
      </c>
      <c r="G378" s="28">
        <v>0</v>
      </c>
      <c r="H378" s="28">
        <v>-1</v>
      </c>
      <c r="I378" s="28">
        <v>0</v>
      </c>
      <c r="J378" s="28">
        <v>5</v>
      </c>
      <c r="K378" s="28">
        <v>0</v>
      </c>
      <c r="L378" s="28">
        <v>0</v>
      </c>
      <c r="M378" s="28">
        <v>0</v>
      </c>
      <c r="N378" s="28">
        <v>3</v>
      </c>
      <c r="O378" s="28">
        <v>1</v>
      </c>
      <c r="P378" s="28">
        <v>3</v>
      </c>
      <c r="Q378" s="28">
        <v>0</v>
      </c>
      <c r="R378" s="28">
        <v>0</v>
      </c>
      <c r="S378" s="28">
        <v>3</v>
      </c>
      <c r="T378" s="28">
        <v>0</v>
      </c>
      <c r="U378" s="28">
        <v>1</v>
      </c>
      <c r="V378" s="28">
        <v>0</v>
      </c>
      <c r="W378" s="28">
        <v>3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-1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1</v>
      </c>
      <c r="AJ378" s="28">
        <v>5</v>
      </c>
      <c r="AK378" s="28">
        <v>1</v>
      </c>
    </row>
    <row r="379" spans="1:37" ht="12" customHeight="1">
      <c r="A379" s="32" t="s">
        <v>583</v>
      </c>
      <c r="B379" s="32" t="s">
        <v>42</v>
      </c>
      <c r="C379" s="32" t="s">
        <v>68</v>
      </c>
      <c r="D379" s="36">
        <v>2000000</v>
      </c>
      <c r="E379" s="28">
        <f t="shared" si="12"/>
        <v>24</v>
      </c>
      <c r="F379" s="28">
        <v>0</v>
      </c>
      <c r="G379" s="28">
        <v>0</v>
      </c>
      <c r="H379" s="28">
        <v>0</v>
      </c>
      <c r="I379" s="28">
        <v>0</v>
      </c>
      <c r="J379" s="28">
        <v>3</v>
      </c>
      <c r="K379" s="28">
        <v>-1</v>
      </c>
      <c r="L379" s="28">
        <v>0</v>
      </c>
      <c r="M379" s="28">
        <v>0</v>
      </c>
      <c r="N379" s="28">
        <v>0</v>
      </c>
      <c r="O379" s="28">
        <v>0</v>
      </c>
      <c r="P379" s="28">
        <v>3</v>
      </c>
      <c r="Q379" s="28">
        <v>1</v>
      </c>
      <c r="R379" s="28">
        <v>0</v>
      </c>
      <c r="S379" s="28">
        <v>3</v>
      </c>
      <c r="T379" s="28">
        <v>2</v>
      </c>
      <c r="U379" s="28">
        <v>0</v>
      </c>
      <c r="V379" s="28">
        <v>0</v>
      </c>
      <c r="W379" s="28">
        <v>3</v>
      </c>
      <c r="X379" s="28">
        <v>0</v>
      </c>
      <c r="Y379" s="28">
        <v>3</v>
      </c>
      <c r="Z379" s="28">
        <v>0</v>
      </c>
      <c r="AA379" s="28">
        <v>1</v>
      </c>
      <c r="AB379" s="28">
        <v>0</v>
      </c>
      <c r="AC379" s="28">
        <v>0</v>
      </c>
      <c r="AD379" s="28">
        <v>1</v>
      </c>
      <c r="AE379" s="28">
        <v>0</v>
      </c>
      <c r="AF379" s="28">
        <v>0</v>
      </c>
      <c r="AG379" s="28">
        <v>0</v>
      </c>
      <c r="AH379" s="28">
        <v>0</v>
      </c>
      <c r="AI379" s="28">
        <v>1</v>
      </c>
      <c r="AJ379" s="28">
        <v>3</v>
      </c>
      <c r="AK379" s="28">
        <v>1</v>
      </c>
    </row>
    <row r="380" spans="1:37" ht="12" customHeight="1">
      <c r="A380" s="32" t="s">
        <v>584</v>
      </c>
      <c r="B380" s="32" t="s">
        <v>42</v>
      </c>
      <c r="C380" s="32" t="s">
        <v>70</v>
      </c>
      <c r="D380" s="36">
        <v>100000</v>
      </c>
      <c r="E380" s="28">
        <f t="shared" si="12"/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ht="12" customHeight="1">
      <c r="A381" s="32" t="s">
        <v>585</v>
      </c>
      <c r="B381" s="32" t="s">
        <v>42</v>
      </c>
      <c r="C381" s="32" t="s">
        <v>70</v>
      </c>
      <c r="D381" s="36">
        <v>125000</v>
      </c>
      <c r="E381" s="28">
        <f t="shared" si="12"/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ht="12" customHeight="1">
      <c r="A382" s="32" t="s">
        <v>586</v>
      </c>
      <c r="B382" s="32" t="s">
        <v>42</v>
      </c>
      <c r="C382" s="32" t="s">
        <v>70</v>
      </c>
      <c r="D382" s="36">
        <v>250000</v>
      </c>
      <c r="E382" s="28">
        <f t="shared" si="12"/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ht="12" customHeight="1">
      <c r="A383" s="32" t="s">
        <v>587</v>
      </c>
      <c r="B383" s="32" t="s">
        <v>42</v>
      </c>
      <c r="C383" s="32" t="s">
        <v>70</v>
      </c>
      <c r="D383" s="36">
        <v>500000</v>
      </c>
      <c r="E383" s="28">
        <f t="shared" si="12"/>
        <v>16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6</v>
      </c>
      <c r="X383" s="28">
        <v>0</v>
      </c>
      <c r="Y383" s="28">
        <v>3</v>
      </c>
      <c r="Z383" s="28">
        <v>0</v>
      </c>
      <c r="AA383" s="28">
        <v>3</v>
      </c>
      <c r="AB383" s="28">
        <v>0</v>
      </c>
      <c r="AC383" s="28">
        <v>3</v>
      </c>
      <c r="AD383" s="28">
        <v>1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ht="12" customHeight="1">
      <c r="A384" s="32" t="s">
        <v>588</v>
      </c>
      <c r="B384" s="32" t="s">
        <v>42</v>
      </c>
      <c r="C384" s="32" t="s">
        <v>70</v>
      </c>
      <c r="D384" s="36">
        <v>750000</v>
      </c>
      <c r="E384" s="28">
        <f t="shared" si="12"/>
        <v>34</v>
      </c>
      <c r="F384" s="28">
        <v>1</v>
      </c>
      <c r="G384" s="28">
        <v>0</v>
      </c>
      <c r="H384" s="28">
        <v>0</v>
      </c>
      <c r="I384" s="28">
        <v>0</v>
      </c>
      <c r="J384" s="28">
        <v>5</v>
      </c>
      <c r="K384" s="28">
        <v>0</v>
      </c>
      <c r="L384" s="28">
        <v>0</v>
      </c>
      <c r="M384" s="28">
        <v>0</v>
      </c>
      <c r="N384" s="28">
        <v>3</v>
      </c>
      <c r="O384" s="28">
        <v>1</v>
      </c>
      <c r="P384" s="28">
        <v>0</v>
      </c>
      <c r="Q384" s="28">
        <v>0</v>
      </c>
      <c r="R384" s="28">
        <v>0</v>
      </c>
      <c r="S384" s="28">
        <v>0</v>
      </c>
      <c r="T384" s="28">
        <v>6</v>
      </c>
      <c r="U384" s="28">
        <v>1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9</v>
      </c>
      <c r="AF384" s="28">
        <v>3</v>
      </c>
      <c r="AG384" s="28">
        <v>1</v>
      </c>
      <c r="AH384" s="28">
        <v>0</v>
      </c>
      <c r="AI384" s="28">
        <v>1</v>
      </c>
      <c r="AJ384" s="28">
        <v>3</v>
      </c>
      <c r="AK384" s="28">
        <v>0</v>
      </c>
    </row>
    <row r="385" spans="1:37" ht="12" customHeight="1">
      <c r="A385" s="32" t="s">
        <v>589</v>
      </c>
      <c r="B385" s="32" t="s">
        <v>42</v>
      </c>
      <c r="C385" s="32" t="s">
        <v>70</v>
      </c>
      <c r="D385" s="36">
        <v>750000</v>
      </c>
      <c r="E385" s="28">
        <f t="shared" si="12"/>
        <v>27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3</v>
      </c>
      <c r="Q385" s="28">
        <v>1</v>
      </c>
      <c r="R385" s="28">
        <v>0</v>
      </c>
      <c r="S385" s="28">
        <v>3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5</v>
      </c>
      <c r="Z385" s="28">
        <v>-1</v>
      </c>
      <c r="AA385" s="28">
        <v>8</v>
      </c>
      <c r="AB385" s="28">
        <v>0</v>
      </c>
      <c r="AC385" s="28">
        <v>0</v>
      </c>
      <c r="AD385" s="28">
        <v>1</v>
      </c>
      <c r="AE385" s="28">
        <v>5</v>
      </c>
      <c r="AF385" s="28">
        <v>5</v>
      </c>
      <c r="AG385" s="28">
        <v>1</v>
      </c>
      <c r="AH385" s="28">
        <v>0</v>
      </c>
      <c r="AI385" s="28">
        <v>-4</v>
      </c>
      <c r="AJ385" s="28">
        <v>0</v>
      </c>
      <c r="AK385" s="28">
        <v>0</v>
      </c>
    </row>
    <row r="386" spans="1:37" ht="12" customHeight="1">
      <c r="A386" s="32" t="s">
        <v>590</v>
      </c>
      <c r="B386" s="32" t="s">
        <v>42</v>
      </c>
      <c r="C386" s="32" t="s">
        <v>70</v>
      </c>
      <c r="D386" s="36">
        <v>2000000</v>
      </c>
      <c r="E386" s="28">
        <f t="shared" si="12"/>
        <v>46</v>
      </c>
      <c r="F386" s="28">
        <v>1</v>
      </c>
      <c r="G386" s="28">
        <v>0</v>
      </c>
      <c r="H386" s="28">
        <v>0</v>
      </c>
      <c r="I386" s="28">
        <v>-1</v>
      </c>
      <c r="J386" s="28">
        <v>9</v>
      </c>
      <c r="K386" s="28">
        <v>0</v>
      </c>
      <c r="L386" s="28">
        <v>0</v>
      </c>
      <c r="M386" s="28">
        <v>0</v>
      </c>
      <c r="N386" s="28">
        <v>7</v>
      </c>
      <c r="O386" s="28">
        <v>0</v>
      </c>
      <c r="P386" s="28">
        <v>6</v>
      </c>
      <c r="Q386" s="28">
        <v>1</v>
      </c>
      <c r="R386" s="28">
        <v>0</v>
      </c>
      <c r="S386" s="28">
        <v>0</v>
      </c>
      <c r="T386" s="28">
        <v>0</v>
      </c>
      <c r="U386" s="28">
        <v>1</v>
      </c>
      <c r="V386" s="28">
        <v>0</v>
      </c>
      <c r="W386" s="28">
        <v>5</v>
      </c>
      <c r="X386" s="28">
        <v>-1</v>
      </c>
      <c r="Y386" s="28">
        <v>0</v>
      </c>
      <c r="Z386" s="28">
        <v>0</v>
      </c>
      <c r="AA386" s="28">
        <v>0</v>
      </c>
      <c r="AB386" s="28">
        <v>0</v>
      </c>
      <c r="AC386" s="28">
        <v>2</v>
      </c>
      <c r="AD386" s="28">
        <v>3</v>
      </c>
      <c r="AE386" s="28">
        <v>3</v>
      </c>
      <c r="AF386" s="28">
        <v>3</v>
      </c>
      <c r="AG386" s="28">
        <v>1</v>
      </c>
      <c r="AH386" s="28">
        <v>2</v>
      </c>
      <c r="AI386" s="28">
        <v>0</v>
      </c>
      <c r="AJ386" s="28">
        <v>3</v>
      </c>
      <c r="AK386" s="28">
        <v>1</v>
      </c>
    </row>
    <row r="387" spans="1:37" ht="12" customHeight="1">
      <c r="A387" s="32" t="s">
        <v>591</v>
      </c>
      <c r="B387" s="32" t="s">
        <v>42</v>
      </c>
      <c r="C387" s="32" t="s">
        <v>70</v>
      </c>
      <c r="D387" s="36">
        <v>2500000</v>
      </c>
      <c r="E387" s="28">
        <f t="shared" si="12"/>
        <v>27</v>
      </c>
      <c r="F387" s="28">
        <v>4</v>
      </c>
      <c r="G387" s="28">
        <v>0</v>
      </c>
      <c r="H387" s="28">
        <v>-1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1</v>
      </c>
      <c r="P387" s="28">
        <v>0</v>
      </c>
      <c r="Q387" s="28">
        <v>1</v>
      </c>
      <c r="R387" s="28">
        <v>0</v>
      </c>
      <c r="S387" s="28">
        <v>5</v>
      </c>
      <c r="T387" s="28">
        <v>3</v>
      </c>
      <c r="U387" s="28">
        <v>0</v>
      </c>
      <c r="V387" s="28">
        <v>0</v>
      </c>
      <c r="W387" s="28">
        <v>3</v>
      </c>
      <c r="X387" s="28">
        <v>0</v>
      </c>
      <c r="Y387" s="28">
        <v>3</v>
      </c>
      <c r="Z387" s="28">
        <v>0</v>
      </c>
      <c r="AA387" s="28">
        <v>3</v>
      </c>
      <c r="AB387" s="28">
        <v>0</v>
      </c>
      <c r="AC387" s="28">
        <v>0</v>
      </c>
      <c r="AD387" s="28">
        <v>1</v>
      </c>
      <c r="AE387" s="28">
        <v>0</v>
      </c>
      <c r="AF387" s="28">
        <v>3</v>
      </c>
      <c r="AG387" s="28">
        <v>0</v>
      </c>
      <c r="AH387" s="28">
        <v>0</v>
      </c>
      <c r="AI387" s="28">
        <v>0</v>
      </c>
      <c r="AJ387" s="28">
        <v>0</v>
      </c>
      <c r="AK387" s="28">
        <v>1</v>
      </c>
    </row>
    <row r="388" spans="1:37" ht="12" customHeight="1">
      <c r="A388" s="32" t="s">
        <v>592</v>
      </c>
      <c r="B388" s="32" t="s">
        <v>42</v>
      </c>
      <c r="C388" s="32" t="s">
        <v>70</v>
      </c>
      <c r="D388" s="36">
        <v>3750000</v>
      </c>
      <c r="E388" s="28">
        <f t="shared" si="12"/>
        <v>57</v>
      </c>
      <c r="F388" s="28">
        <v>1</v>
      </c>
      <c r="G388" s="28">
        <v>-1</v>
      </c>
      <c r="H388" s="28">
        <v>0</v>
      </c>
      <c r="I388" s="28">
        <v>0</v>
      </c>
      <c r="J388" s="28">
        <v>6</v>
      </c>
      <c r="K388" s="28">
        <v>0</v>
      </c>
      <c r="L388" s="28">
        <v>0</v>
      </c>
      <c r="M388" s="28">
        <v>3</v>
      </c>
      <c r="N388" s="28">
        <v>11</v>
      </c>
      <c r="O388" s="28">
        <v>1</v>
      </c>
      <c r="P388" s="28">
        <v>7</v>
      </c>
      <c r="Q388" s="28">
        <v>1</v>
      </c>
      <c r="R388" s="28">
        <v>0</v>
      </c>
      <c r="S388" s="28">
        <v>5</v>
      </c>
      <c r="T388" s="28">
        <v>3</v>
      </c>
      <c r="U388" s="28">
        <v>2</v>
      </c>
      <c r="V388" s="28">
        <v>0</v>
      </c>
      <c r="W388" s="28">
        <v>3</v>
      </c>
      <c r="X388" s="28">
        <v>0</v>
      </c>
      <c r="Y388" s="28">
        <v>3</v>
      </c>
      <c r="Z388" s="28">
        <v>1</v>
      </c>
      <c r="AA388" s="28">
        <v>3</v>
      </c>
      <c r="AB388" s="28">
        <v>0</v>
      </c>
      <c r="AC388" s="28">
        <v>0</v>
      </c>
      <c r="AD388" s="28">
        <v>4</v>
      </c>
      <c r="AE388" s="28">
        <v>3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1</v>
      </c>
    </row>
    <row r="389" spans="1:37" ht="12" customHeight="1">
      <c r="A389" s="32" t="s">
        <v>593</v>
      </c>
      <c r="B389" s="32" t="s">
        <v>157</v>
      </c>
      <c r="C389" s="32" t="s">
        <v>60</v>
      </c>
      <c r="D389" s="36">
        <v>125000</v>
      </c>
      <c r="E389" s="28">
        <f t="shared" si="12"/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</row>
    <row r="390" spans="1:37" ht="12" customHeight="1">
      <c r="A390" s="32" t="s">
        <v>594</v>
      </c>
      <c r="B390" s="32" t="s">
        <v>157</v>
      </c>
      <c r="C390" s="32" t="s">
        <v>60</v>
      </c>
      <c r="D390" s="36">
        <v>250000</v>
      </c>
      <c r="E390" s="28">
        <f t="shared" si="12"/>
        <v>7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3</v>
      </c>
      <c r="X390" s="28">
        <v>4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ht="12" customHeight="1">
      <c r="A391" s="32" t="s">
        <v>595</v>
      </c>
      <c r="B391" s="32" t="s">
        <v>157</v>
      </c>
      <c r="C391" s="32" t="s">
        <v>60</v>
      </c>
      <c r="D391" s="36">
        <v>2500000</v>
      </c>
      <c r="E391" s="28">
        <f aca="true" t="shared" si="13" ref="E391:E422">SUM(F391:AK391)</f>
        <v>104</v>
      </c>
      <c r="F391" s="28">
        <v>4</v>
      </c>
      <c r="G391" s="28">
        <v>6</v>
      </c>
      <c r="H391" s="28">
        <v>1</v>
      </c>
      <c r="I391" s="28">
        <v>0</v>
      </c>
      <c r="J391" s="28">
        <v>3</v>
      </c>
      <c r="K391" s="28">
        <v>6</v>
      </c>
      <c r="L391" s="28">
        <v>0</v>
      </c>
      <c r="M391" s="28">
        <v>3</v>
      </c>
      <c r="N391" s="28">
        <v>1</v>
      </c>
      <c r="O391" s="28">
        <v>9</v>
      </c>
      <c r="P391" s="28">
        <v>0</v>
      </c>
      <c r="Q391" s="28">
        <v>6</v>
      </c>
      <c r="R391" s="28">
        <v>4</v>
      </c>
      <c r="S391" s="28">
        <v>6</v>
      </c>
      <c r="T391" s="28">
        <v>1</v>
      </c>
      <c r="U391" s="28">
        <v>0</v>
      </c>
      <c r="V391" s="28">
        <v>6</v>
      </c>
      <c r="W391" s="28">
        <v>0</v>
      </c>
      <c r="X391" s="28">
        <v>0</v>
      </c>
      <c r="Y391" s="28">
        <v>6</v>
      </c>
      <c r="Z391" s="28">
        <v>6</v>
      </c>
      <c r="AA391" s="28">
        <v>0</v>
      </c>
      <c r="AB391" s="28">
        <v>0</v>
      </c>
      <c r="AC391" s="28">
        <v>6</v>
      </c>
      <c r="AD391" s="28">
        <v>3</v>
      </c>
      <c r="AE391" s="28">
        <v>6</v>
      </c>
      <c r="AF391" s="28">
        <v>0</v>
      </c>
      <c r="AG391" s="28">
        <v>4</v>
      </c>
      <c r="AH391" s="28">
        <v>3</v>
      </c>
      <c r="AI391" s="28">
        <v>4</v>
      </c>
      <c r="AJ391" s="28">
        <v>6</v>
      </c>
      <c r="AK391" s="28">
        <v>4</v>
      </c>
    </row>
    <row r="392" spans="1:37" ht="12" customHeight="1">
      <c r="A392" s="32" t="s">
        <v>596</v>
      </c>
      <c r="B392" s="32" t="s">
        <v>157</v>
      </c>
      <c r="C392" s="32" t="s">
        <v>69</v>
      </c>
      <c r="D392" s="36">
        <v>125000</v>
      </c>
      <c r="E392" s="28">
        <f t="shared" si="13"/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ht="12" customHeight="1">
      <c r="A393" s="32" t="s">
        <v>597</v>
      </c>
      <c r="B393" s="32" t="s">
        <v>157</v>
      </c>
      <c r="C393" s="32" t="s">
        <v>69</v>
      </c>
      <c r="D393" s="36">
        <v>250000</v>
      </c>
      <c r="E393" s="28">
        <f t="shared" si="13"/>
        <v>77</v>
      </c>
      <c r="F393" s="28">
        <v>1</v>
      </c>
      <c r="G393" s="28">
        <v>4</v>
      </c>
      <c r="H393" s="28">
        <v>1</v>
      </c>
      <c r="I393" s="28">
        <v>0</v>
      </c>
      <c r="J393" s="28">
        <v>3</v>
      </c>
      <c r="K393" s="28">
        <v>6</v>
      </c>
      <c r="L393" s="28">
        <v>0</v>
      </c>
      <c r="M393" s="28">
        <v>3</v>
      </c>
      <c r="N393" s="28">
        <v>0</v>
      </c>
      <c r="O393" s="28">
        <v>7</v>
      </c>
      <c r="P393" s="28">
        <v>0</v>
      </c>
      <c r="Q393" s="28">
        <v>4</v>
      </c>
      <c r="R393" s="28">
        <v>2</v>
      </c>
      <c r="S393" s="28">
        <v>4</v>
      </c>
      <c r="T393" s="28">
        <v>1</v>
      </c>
      <c r="U393" s="28">
        <v>-1</v>
      </c>
      <c r="V393" s="28">
        <v>4</v>
      </c>
      <c r="W393" s="28">
        <v>5</v>
      </c>
      <c r="X393" s="28">
        <v>1</v>
      </c>
      <c r="Y393" s="28">
        <v>4</v>
      </c>
      <c r="Z393" s="28">
        <v>4</v>
      </c>
      <c r="AA393" s="28">
        <v>0</v>
      </c>
      <c r="AB393" s="28">
        <v>0</v>
      </c>
      <c r="AC393" s="28">
        <v>4</v>
      </c>
      <c r="AD393" s="28">
        <v>8</v>
      </c>
      <c r="AE393" s="28">
        <v>4</v>
      </c>
      <c r="AF393" s="28">
        <v>0</v>
      </c>
      <c r="AG393" s="28">
        <v>1</v>
      </c>
      <c r="AH393" s="28">
        <v>0</v>
      </c>
      <c r="AI393" s="28">
        <v>1</v>
      </c>
      <c r="AJ393" s="28">
        <v>4</v>
      </c>
      <c r="AK393" s="28">
        <v>2</v>
      </c>
    </row>
    <row r="394" spans="1:37" ht="12" customHeight="1">
      <c r="A394" s="32" t="s">
        <v>598</v>
      </c>
      <c r="B394" s="32" t="s">
        <v>157</v>
      </c>
      <c r="C394" s="32" t="s">
        <v>69</v>
      </c>
      <c r="D394" s="36">
        <v>500000</v>
      </c>
      <c r="E394" s="28">
        <f t="shared" si="13"/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ht="12" customHeight="1">
      <c r="A395" s="32" t="s">
        <v>599</v>
      </c>
      <c r="B395" s="32" t="s">
        <v>157</v>
      </c>
      <c r="C395" s="32" t="s">
        <v>69</v>
      </c>
      <c r="D395" s="36">
        <v>750000</v>
      </c>
      <c r="E395" s="28">
        <f t="shared" si="13"/>
        <v>29</v>
      </c>
      <c r="F395" s="28">
        <v>2</v>
      </c>
      <c r="G395" s="28">
        <v>0</v>
      </c>
      <c r="H395" s="28">
        <v>0</v>
      </c>
      <c r="I395" s="28">
        <v>0</v>
      </c>
      <c r="J395" s="28">
        <v>3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4</v>
      </c>
      <c r="T395" s="28">
        <v>0</v>
      </c>
      <c r="U395" s="28">
        <v>0</v>
      </c>
      <c r="V395" s="28">
        <v>0</v>
      </c>
      <c r="W395" s="28">
        <v>3</v>
      </c>
      <c r="X395" s="28">
        <v>0</v>
      </c>
      <c r="Y395" s="28">
        <v>4</v>
      </c>
      <c r="Z395" s="28">
        <v>4</v>
      </c>
      <c r="AA395" s="28">
        <v>0</v>
      </c>
      <c r="AB395" s="28">
        <v>0</v>
      </c>
      <c r="AC395" s="28">
        <v>0</v>
      </c>
      <c r="AD395" s="28">
        <v>3</v>
      </c>
      <c r="AE395" s="28">
        <v>4</v>
      </c>
      <c r="AF395" s="28">
        <v>0</v>
      </c>
      <c r="AG395" s="28">
        <v>-1</v>
      </c>
      <c r="AH395" s="28">
        <v>2</v>
      </c>
      <c r="AI395" s="28">
        <v>0</v>
      </c>
      <c r="AJ395" s="28">
        <v>0</v>
      </c>
      <c r="AK395" s="28">
        <v>1</v>
      </c>
    </row>
    <row r="396" spans="1:37" ht="12" customHeight="1">
      <c r="A396" s="32" t="s">
        <v>600</v>
      </c>
      <c r="B396" s="32" t="s">
        <v>157</v>
      </c>
      <c r="C396" s="32" t="s">
        <v>69</v>
      </c>
      <c r="D396" s="36">
        <v>750000</v>
      </c>
      <c r="E396" s="28">
        <f t="shared" si="13"/>
        <v>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2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2</v>
      </c>
      <c r="AH396" s="28">
        <v>3</v>
      </c>
      <c r="AI396" s="28">
        <v>0</v>
      </c>
      <c r="AJ396" s="28">
        <v>0</v>
      </c>
      <c r="AK396" s="28">
        <v>0</v>
      </c>
    </row>
    <row r="397" spans="1:37" ht="12" customHeight="1">
      <c r="A397" s="32" t="s">
        <v>601</v>
      </c>
      <c r="B397" s="32" t="s">
        <v>157</v>
      </c>
      <c r="C397" s="32" t="s">
        <v>69</v>
      </c>
      <c r="D397" s="36">
        <v>1500000</v>
      </c>
      <c r="E397" s="28">
        <f t="shared" si="13"/>
        <v>3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4</v>
      </c>
      <c r="AA397" s="28">
        <v>0</v>
      </c>
      <c r="AB397" s="28">
        <v>0</v>
      </c>
      <c r="AC397" s="28">
        <v>0</v>
      </c>
      <c r="AD397" s="28">
        <v>-1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ht="12" customHeight="1">
      <c r="A398" s="32" t="s">
        <v>602</v>
      </c>
      <c r="B398" s="32" t="s">
        <v>157</v>
      </c>
      <c r="C398" s="32" t="s">
        <v>69</v>
      </c>
      <c r="D398" s="36">
        <v>1500000</v>
      </c>
      <c r="E398" s="28">
        <f t="shared" si="13"/>
        <v>76</v>
      </c>
      <c r="F398" s="28">
        <v>2</v>
      </c>
      <c r="G398" s="28">
        <v>6</v>
      </c>
      <c r="H398" s="28">
        <v>1</v>
      </c>
      <c r="I398" s="28">
        <v>0</v>
      </c>
      <c r="J398" s="28">
        <v>3</v>
      </c>
      <c r="K398" s="28">
        <v>4</v>
      </c>
      <c r="L398" s="28">
        <v>0</v>
      </c>
      <c r="M398" s="28">
        <v>3</v>
      </c>
      <c r="N398" s="28">
        <v>0</v>
      </c>
      <c r="O398" s="28">
        <v>17</v>
      </c>
      <c r="P398" s="28">
        <v>-1</v>
      </c>
      <c r="Q398" s="28">
        <v>4</v>
      </c>
      <c r="R398" s="28">
        <v>2</v>
      </c>
      <c r="S398" s="28">
        <v>4</v>
      </c>
      <c r="T398" s="28">
        <v>3</v>
      </c>
      <c r="U398" s="28">
        <v>-1</v>
      </c>
      <c r="V398" s="28">
        <v>4</v>
      </c>
      <c r="W398" s="28">
        <v>8</v>
      </c>
      <c r="X398" s="28">
        <v>2</v>
      </c>
      <c r="Y398" s="28">
        <v>-1</v>
      </c>
      <c r="Z398" s="28">
        <v>0</v>
      </c>
      <c r="AA398" s="28">
        <v>0</v>
      </c>
      <c r="AB398" s="28">
        <v>0</v>
      </c>
      <c r="AC398" s="28">
        <v>4</v>
      </c>
      <c r="AD398" s="28">
        <v>3</v>
      </c>
      <c r="AE398" s="28">
        <v>0</v>
      </c>
      <c r="AF398" s="28">
        <v>0</v>
      </c>
      <c r="AG398" s="28">
        <v>-1</v>
      </c>
      <c r="AH398" s="28">
        <v>3</v>
      </c>
      <c r="AI398" s="28">
        <v>2</v>
      </c>
      <c r="AJ398" s="28">
        <v>3</v>
      </c>
      <c r="AK398" s="28">
        <v>2</v>
      </c>
    </row>
    <row r="399" spans="1:37" ht="12" customHeight="1">
      <c r="A399" s="32" t="s">
        <v>603</v>
      </c>
      <c r="B399" s="32" t="s">
        <v>157</v>
      </c>
      <c r="C399" s="32" t="s">
        <v>69</v>
      </c>
      <c r="D399" s="36">
        <v>2500000</v>
      </c>
      <c r="E399" s="28">
        <f t="shared" si="13"/>
        <v>53</v>
      </c>
      <c r="F399" s="28">
        <v>1</v>
      </c>
      <c r="G399" s="28">
        <v>4</v>
      </c>
      <c r="H399" s="28">
        <v>1</v>
      </c>
      <c r="I399" s="28">
        <v>0</v>
      </c>
      <c r="J399" s="28">
        <v>3</v>
      </c>
      <c r="K399" s="28">
        <v>4</v>
      </c>
      <c r="L399" s="28">
        <v>0</v>
      </c>
      <c r="M399" s="28">
        <v>3</v>
      </c>
      <c r="N399" s="28">
        <v>0</v>
      </c>
      <c r="O399" s="28">
        <v>9</v>
      </c>
      <c r="P399" s="28">
        <v>0</v>
      </c>
      <c r="Q399" s="28">
        <v>4</v>
      </c>
      <c r="R399" s="28">
        <v>2</v>
      </c>
      <c r="S399" s="28">
        <v>4</v>
      </c>
      <c r="T399" s="28">
        <v>1</v>
      </c>
      <c r="U399" s="28">
        <v>-4</v>
      </c>
      <c r="V399" s="28">
        <v>4</v>
      </c>
      <c r="W399" s="28">
        <v>3</v>
      </c>
      <c r="X399" s="28">
        <v>2</v>
      </c>
      <c r="Y399" s="28">
        <v>4</v>
      </c>
      <c r="Z399" s="28">
        <v>4</v>
      </c>
      <c r="AA399" s="28">
        <v>0</v>
      </c>
      <c r="AB399" s="28">
        <v>0</v>
      </c>
      <c r="AC399" s="28">
        <v>4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ht="12" customHeight="1">
      <c r="A400" s="32" t="s">
        <v>161</v>
      </c>
      <c r="B400" s="32" t="s">
        <v>157</v>
      </c>
      <c r="C400" s="32" t="s">
        <v>68</v>
      </c>
      <c r="D400" s="36">
        <v>250000</v>
      </c>
      <c r="E400" s="28">
        <f t="shared" si="13"/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ht="12" customHeight="1">
      <c r="A401" s="32" t="s">
        <v>604</v>
      </c>
      <c r="B401" s="32" t="s">
        <v>157</v>
      </c>
      <c r="C401" s="32" t="s">
        <v>68</v>
      </c>
      <c r="D401" s="36">
        <v>500000</v>
      </c>
      <c r="E401" s="28">
        <f t="shared" si="13"/>
        <v>13</v>
      </c>
      <c r="F401" s="28">
        <v>1</v>
      </c>
      <c r="G401" s="28">
        <v>3</v>
      </c>
      <c r="H401" s="28">
        <v>1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4</v>
      </c>
      <c r="W401" s="28">
        <v>3</v>
      </c>
      <c r="X401" s="28">
        <v>1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ht="12" customHeight="1">
      <c r="A402" s="32" t="s">
        <v>605</v>
      </c>
      <c r="B402" s="32" t="s">
        <v>157</v>
      </c>
      <c r="C402" s="32" t="s">
        <v>68</v>
      </c>
      <c r="D402" s="36">
        <v>750000</v>
      </c>
      <c r="E402" s="28">
        <f t="shared" si="13"/>
        <v>40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3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3</v>
      </c>
      <c r="AD402" s="28">
        <v>11</v>
      </c>
      <c r="AE402" s="28">
        <v>3</v>
      </c>
      <c r="AF402" s="28">
        <v>0</v>
      </c>
      <c r="AG402" s="28">
        <v>5</v>
      </c>
      <c r="AH402" s="28">
        <v>0</v>
      </c>
      <c r="AI402" s="28">
        <v>1</v>
      </c>
      <c r="AJ402" s="28">
        <v>13</v>
      </c>
      <c r="AK402" s="28">
        <v>1</v>
      </c>
    </row>
    <row r="403" spans="1:37" ht="12" customHeight="1">
      <c r="A403" s="32" t="s">
        <v>606</v>
      </c>
      <c r="B403" s="32" t="s">
        <v>157</v>
      </c>
      <c r="C403" s="32" t="s">
        <v>68</v>
      </c>
      <c r="D403" s="36">
        <v>750000</v>
      </c>
      <c r="E403" s="28">
        <f t="shared" si="13"/>
        <v>11</v>
      </c>
      <c r="F403" s="28">
        <v>0</v>
      </c>
      <c r="G403" s="28">
        <v>3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3</v>
      </c>
      <c r="N403" s="28">
        <v>1</v>
      </c>
      <c r="O403" s="28">
        <v>0</v>
      </c>
      <c r="P403" s="28">
        <v>0</v>
      </c>
      <c r="Q403" s="28">
        <v>3</v>
      </c>
      <c r="R403" s="28">
        <v>1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ht="12" customHeight="1">
      <c r="A404" s="32" t="s">
        <v>607</v>
      </c>
      <c r="B404" s="32" t="s">
        <v>157</v>
      </c>
      <c r="C404" s="32" t="s">
        <v>68</v>
      </c>
      <c r="D404" s="36">
        <v>1000000</v>
      </c>
      <c r="E404" s="28">
        <f t="shared" si="13"/>
        <v>48</v>
      </c>
      <c r="F404" s="28">
        <v>0</v>
      </c>
      <c r="G404" s="28">
        <v>3</v>
      </c>
      <c r="H404" s="28">
        <v>0</v>
      </c>
      <c r="I404" s="28">
        <v>0</v>
      </c>
      <c r="J404" s="28">
        <v>3</v>
      </c>
      <c r="K404" s="28">
        <v>3</v>
      </c>
      <c r="L404" s="28">
        <v>0</v>
      </c>
      <c r="M404" s="28">
        <v>2</v>
      </c>
      <c r="N404" s="28">
        <v>1</v>
      </c>
      <c r="O404" s="28">
        <v>6</v>
      </c>
      <c r="P404" s="28">
        <v>0</v>
      </c>
      <c r="Q404" s="28">
        <v>5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3</v>
      </c>
      <c r="X404" s="28">
        <v>1</v>
      </c>
      <c r="Y404" s="28">
        <v>2</v>
      </c>
      <c r="Z404" s="28">
        <v>3</v>
      </c>
      <c r="AA404" s="28">
        <v>0</v>
      </c>
      <c r="AB404" s="28">
        <v>0</v>
      </c>
      <c r="AC404" s="28">
        <v>3</v>
      </c>
      <c r="AD404" s="28">
        <v>3</v>
      </c>
      <c r="AE404" s="28">
        <v>3</v>
      </c>
      <c r="AF404" s="28">
        <v>0</v>
      </c>
      <c r="AG404" s="28">
        <v>0</v>
      </c>
      <c r="AH404" s="28">
        <v>0</v>
      </c>
      <c r="AI404" s="28">
        <v>1</v>
      </c>
      <c r="AJ404" s="28">
        <v>5</v>
      </c>
      <c r="AK404" s="28">
        <v>1</v>
      </c>
    </row>
    <row r="405" spans="1:37" ht="12" customHeight="1">
      <c r="A405" s="32" t="s">
        <v>608</v>
      </c>
      <c r="B405" s="32" t="s">
        <v>157</v>
      </c>
      <c r="C405" s="32" t="s">
        <v>68</v>
      </c>
      <c r="D405" s="36">
        <v>1500000</v>
      </c>
      <c r="E405" s="28">
        <f t="shared" si="13"/>
        <v>57</v>
      </c>
      <c r="F405" s="28">
        <v>1</v>
      </c>
      <c r="G405" s="28">
        <v>5</v>
      </c>
      <c r="H405" s="28">
        <v>1</v>
      </c>
      <c r="I405" s="28">
        <v>0</v>
      </c>
      <c r="J405" s="28">
        <v>3</v>
      </c>
      <c r="K405" s="28">
        <v>2</v>
      </c>
      <c r="L405" s="28">
        <v>0</v>
      </c>
      <c r="M405" s="28">
        <v>3</v>
      </c>
      <c r="N405" s="28">
        <v>1</v>
      </c>
      <c r="O405" s="28">
        <v>6</v>
      </c>
      <c r="P405" s="28">
        <v>-5</v>
      </c>
      <c r="Q405" s="28">
        <v>0</v>
      </c>
      <c r="R405" s="28">
        <v>0</v>
      </c>
      <c r="S405" s="28">
        <v>3</v>
      </c>
      <c r="T405" s="28">
        <v>5</v>
      </c>
      <c r="U405" s="28">
        <v>0</v>
      </c>
      <c r="V405" s="28">
        <v>5</v>
      </c>
      <c r="W405" s="28">
        <v>3</v>
      </c>
      <c r="X405" s="28">
        <v>1</v>
      </c>
      <c r="Y405" s="28">
        <v>3</v>
      </c>
      <c r="Z405" s="28">
        <v>3</v>
      </c>
      <c r="AA405" s="28">
        <v>0</v>
      </c>
      <c r="AB405" s="28">
        <v>0</v>
      </c>
      <c r="AC405" s="28">
        <v>0</v>
      </c>
      <c r="AD405" s="28">
        <v>3</v>
      </c>
      <c r="AE405" s="28">
        <v>3</v>
      </c>
      <c r="AF405" s="28">
        <v>0</v>
      </c>
      <c r="AG405" s="28">
        <v>3</v>
      </c>
      <c r="AH405" s="28">
        <v>3</v>
      </c>
      <c r="AI405" s="28">
        <v>1</v>
      </c>
      <c r="AJ405" s="28">
        <v>3</v>
      </c>
      <c r="AK405" s="28">
        <v>1</v>
      </c>
    </row>
    <row r="406" spans="1:37" ht="12" customHeight="1">
      <c r="A406" s="32" t="s">
        <v>609</v>
      </c>
      <c r="B406" s="32" t="s">
        <v>157</v>
      </c>
      <c r="C406" s="32" t="s">
        <v>68</v>
      </c>
      <c r="D406" s="36">
        <v>3000000</v>
      </c>
      <c r="E406" s="28">
        <f t="shared" si="13"/>
        <v>63</v>
      </c>
      <c r="F406" s="28">
        <v>1</v>
      </c>
      <c r="G406" s="28">
        <v>11</v>
      </c>
      <c r="H406" s="28">
        <v>2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1</v>
      </c>
      <c r="O406" s="28">
        <v>6</v>
      </c>
      <c r="P406" s="28">
        <v>-1</v>
      </c>
      <c r="Q406" s="28">
        <v>5</v>
      </c>
      <c r="R406" s="28">
        <v>1</v>
      </c>
      <c r="S406" s="28">
        <v>4</v>
      </c>
      <c r="T406" s="28">
        <v>0</v>
      </c>
      <c r="U406" s="28">
        <v>0</v>
      </c>
      <c r="V406" s="28">
        <v>3</v>
      </c>
      <c r="W406" s="28">
        <v>7</v>
      </c>
      <c r="X406" s="28">
        <v>1</v>
      </c>
      <c r="Y406" s="28">
        <v>3</v>
      </c>
      <c r="Z406" s="28">
        <v>3</v>
      </c>
      <c r="AA406" s="28">
        <v>0</v>
      </c>
      <c r="AB406" s="28">
        <v>0</v>
      </c>
      <c r="AC406" s="28">
        <v>7</v>
      </c>
      <c r="AD406" s="28">
        <v>2</v>
      </c>
      <c r="AE406" s="28">
        <v>0</v>
      </c>
      <c r="AF406" s="28">
        <v>0</v>
      </c>
      <c r="AG406" s="28">
        <v>1</v>
      </c>
      <c r="AH406" s="28">
        <v>3</v>
      </c>
      <c r="AI406" s="28">
        <v>-1</v>
      </c>
      <c r="AJ406" s="28">
        <v>3</v>
      </c>
      <c r="AK406" s="28">
        <v>1</v>
      </c>
    </row>
    <row r="407" spans="1:37" ht="12" customHeight="1">
      <c r="A407" s="32" t="s">
        <v>610</v>
      </c>
      <c r="B407" s="32" t="s">
        <v>157</v>
      </c>
      <c r="C407" s="32" t="s">
        <v>68</v>
      </c>
      <c r="D407" s="36">
        <v>750000</v>
      </c>
      <c r="E407" s="28">
        <f t="shared" si="13"/>
        <v>13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>
        <v>0</v>
      </c>
      <c r="X407" s="28">
        <v>1</v>
      </c>
      <c r="Y407" s="28">
        <v>3</v>
      </c>
      <c r="Z407" s="28">
        <v>3</v>
      </c>
      <c r="AA407" s="28">
        <v>0</v>
      </c>
      <c r="AB407" s="28">
        <v>0</v>
      </c>
      <c r="AC407" s="28">
        <v>3</v>
      </c>
      <c r="AD407" s="28">
        <v>0</v>
      </c>
      <c r="AE407" s="28">
        <v>0</v>
      </c>
      <c r="AF407" s="28">
        <v>0</v>
      </c>
      <c r="AG407" s="28">
        <v>1</v>
      </c>
      <c r="AH407" s="28">
        <v>0</v>
      </c>
      <c r="AI407" s="28">
        <v>0</v>
      </c>
      <c r="AJ407" s="28">
        <v>2</v>
      </c>
      <c r="AK407" s="28">
        <v>0</v>
      </c>
    </row>
    <row r="408" spans="1:37" ht="12" customHeight="1">
      <c r="A408" s="32" t="s">
        <v>611</v>
      </c>
      <c r="B408" s="32" t="s">
        <v>157</v>
      </c>
      <c r="C408" s="32" t="s">
        <v>70</v>
      </c>
      <c r="D408" s="36">
        <v>125000</v>
      </c>
      <c r="E408" s="28">
        <f t="shared" si="13"/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ht="12" customHeight="1">
      <c r="A409" s="32" t="s">
        <v>612</v>
      </c>
      <c r="B409" s="32" t="s">
        <v>157</v>
      </c>
      <c r="C409" s="32" t="s">
        <v>70</v>
      </c>
      <c r="D409" s="36">
        <v>250000</v>
      </c>
      <c r="E409" s="28">
        <f t="shared" si="13"/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ht="12" customHeight="1">
      <c r="A410" s="32" t="s">
        <v>562</v>
      </c>
      <c r="B410" s="32" t="s">
        <v>157</v>
      </c>
      <c r="C410" s="32" t="s">
        <v>70</v>
      </c>
      <c r="D410" s="36">
        <v>350000</v>
      </c>
      <c r="E410" s="28">
        <f t="shared" si="13"/>
        <v>9</v>
      </c>
      <c r="F410" s="28">
        <v>0</v>
      </c>
      <c r="G410" s="28">
        <v>0</v>
      </c>
      <c r="H410" s="28">
        <v>0</v>
      </c>
      <c r="I410" s="28">
        <v>0</v>
      </c>
      <c r="J410" s="28">
        <v>3</v>
      </c>
      <c r="K410" s="28">
        <v>3</v>
      </c>
      <c r="L410" s="28">
        <v>0</v>
      </c>
      <c r="M410" s="28">
        <v>3</v>
      </c>
      <c r="N410" s="29" t="s">
        <v>216</v>
      </c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</row>
    <row r="411" spans="1:37" ht="12" customHeight="1">
      <c r="A411" s="32" t="s">
        <v>613</v>
      </c>
      <c r="B411" s="32" t="s">
        <v>157</v>
      </c>
      <c r="C411" s="32" t="s">
        <v>70</v>
      </c>
      <c r="D411" s="36">
        <v>500000</v>
      </c>
      <c r="E411" s="28">
        <f t="shared" si="13"/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ht="12" customHeight="1">
      <c r="A412" s="32" t="s">
        <v>614</v>
      </c>
      <c r="B412" s="32" t="s">
        <v>157</v>
      </c>
      <c r="C412" s="32" t="s">
        <v>70</v>
      </c>
      <c r="D412" s="36">
        <v>750000</v>
      </c>
      <c r="E412" s="28">
        <f t="shared" si="13"/>
        <v>68</v>
      </c>
      <c r="F412" s="28">
        <v>1</v>
      </c>
      <c r="G412" s="28">
        <v>3</v>
      </c>
      <c r="H412" s="28">
        <v>4</v>
      </c>
      <c r="I412" s="28">
        <v>0</v>
      </c>
      <c r="J412" s="28">
        <v>6</v>
      </c>
      <c r="K412" s="28">
        <v>6</v>
      </c>
      <c r="L412" s="28">
        <v>0</v>
      </c>
      <c r="M412" s="28">
        <v>6</v>
      </c>
      <c r="N412" s="28">
        <v>1</v>
      </c>
      <c r="O412" s="28">
        <v>6</v>
      </c>
      <c r="P412" s="28">
        <v>0</v>
      </c>
      <c r="Q412" s="28">
        <v>3</v>
      </c>
      <c r="R412" s="28">
        <v>0</v>
      </c>
      <c r="S412" s="28">
        <v>3</v>
      </c>
      <c r="T412" s="28">
        <v>1</v>
      </c>
      <c r="U412" s="28">
        <v>0</v>
      </c>
      <c r="V412" s="28">
        <v>3</v>
      </c>
      <c r="W412" s="28">
        <v>0</v>
      </c>
      <c r="X412" s="28">
        <v>1</v>
      </c>
      <c r="Y412" s="28">
        <v>3</v>
      </c>
      <c r="Z412" s="28">
        <v>0</v>
      </c>
      <c r="AA412" s="28">
        <v>0</v>
      </c>
      <c r="AB412" s="28">
        <v>0</v>
      </c>
      <c r="AC412" s="28">
        <v>3</v>
      </c>
      <c r="AD412" s="28">
        <v>3</v>
      </c>
      <c r="AE412" s="28">
        <v>6</v>
      </c>
      <c r="AF412" s="28">
        <v>0</v>
      </c>
      <c r="AG412" s="28">
        <v>0</v>
      </c>
      <c r="AH412" s="28">
        <v>3</v>
      </c>
      <c r="AI412" s="28">
        <v>1</v>
      </c>
      <c r="AJ412" s="28">
        <v>5</v>
      </c>
      <c r="AK412" s="28">
        <v>0</v>
      </c>
    </row>
    <row r="413" spans="1:37" ht="12" customHeight="1">
      <c r="A413" s="32" t="s">
        <v>615</v>
      </c>
      <c r="B413" s="32" t="s">
        <v>157</v>
      </c>
      <c r="C413" s="32" t="s">
        <v>70</v>
      </c>
      <c r="D413" s="36">
        <v>1000000</v>
      </c>
      <c r="E413" s="28">
        <f t="shared" si="13"/>
        <v>65</v>
      </c>
      <c r="F413" s="28">
        <v>1</v>
      </c>
      <c r="G413" s="28">
        <v>6</v>
      </c>
      <c r="H413" s="28">
        <v>0</v>
      </c>
      <c r="I413" s="28">
        <v>0</v>
      </c>
      <c r="J413" s="28">
        <v>6</v>
      </c>
      <c r="K413" s="28">
        <v>3</v>
      </c>
      <c r="L413" s="28">
        <v>0</v>
      </c>
      <c r="M413" s="28">
        <v>5</v>
      </c>
      <c r="N413" s="28">
        <v>1</v>
      </c>
      <c r="O413" s="28">
        <v>8</v>
      </c>
      <c r="P413" s="28">
        <v>0</v>
      </c>
      <c r="Q413" s="28">
        <v>6</v>
      </c>
      <c r="R413" s="28">
        <v>1</v>
      </c>
      <c r="S413" s="28">
        <v>0</v>
      </c>
      <c r="T413" s="28">
        <v>1</v>
      </c>
      <c r="U413" s="28">
        <v>0</v>
      </c>
      <c r="V413" s="28">
        <v>6</v>
      </c>
      <c r="W413" s="28">
        <v>0</v>
      </c>
      <c r="X413" s="28">
        <v>0</v>
      </c>
      <c r="Y413" s="28">
        <v>0</v>
      </c>
      <c r="Z413" s="28">
        <v>3</v>
      </c>
      <c r="AA413" s="28">
        <v>0</v>
      </c>
      <c r="AB413" s="28">
        <v>0</v>
      </c>
      <c r="AC413" s="28">
        <v>3</v>
      </c>
      <c r="AD413" s="28">
        <v>3</v>
      </c>
      <c r="AE413" s="28">
        <v>7</v>
      </c>
      <c r="AF413" s="28">
        <v>0</v>
      </c>
      <c r="AG413" s="28">
        <v>0</v>
      </c>
      <c r="AH413" s="28">
        <v>2</v>
      </c>
      <c r="AI413" s="28">
        <v>1</v>
      </c>
      <c r="AJ413" s="28">
        <v>2</v>
      </c>
      <c r="AK413" s="28">
        <v>0</v>
      </c>
    </row>
    <row r="414" spans="1:37" ht="12" customHeight="1">
      <c r="A414" s="32" t="s">
        <v>512</v>
      </c>
      <c r="B414" s="32" t="s">
        <v>157</v>
      </c>
      <c r="C414" s="32" t="s">
        <v>70</v>
      </c>
      <c r="D414" s="36">
        <v>1000000</v>
      </c>
      <c r="E414" s="28">
        <f t="shared" si="13"/>
        <v>9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6</v>
      </c>
      <c r="P414" s="28">
        <v>0</v>
      </c>
      <c r="Q414" s="28">
        <v>3</v>
      </c>
      <c r="R414" s="28">
        <v>0</v>
      </c>
      <c r="S414" s="28">
        <v>0</v>
      </c>
      <c r="T414" s="28">
        <v>0</v>
      </c>
      <c r="U414" s="29" t="s">
        <v>218</v>
      </c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</row>
    <row r="415" spans="1:37" ht="12" customHeight="1">
      <c r="A415" s="32" t="s">
        <v>616</v>
      </c>
      <c r="B415" s="32" t="s">
        <v>157</v>
      </c>
      <c r="C415" s="32" t="s">
        <v>70</v>
      </c>
      <c r="D415" s="36">
        <v>2000000</v>
      </c>
      <c r="E415" s="28">
        <f t="shared" si="13"/>
        <v>48</v>
      </c>
      <c r="F415" s="28">
        <v>1</v>
      </c>
      <c r="G415" s="28">
        <v>6</v>
      </c>
      <c r="H415" s="28">
        <v>1</v>
      </c>
      <c r="I415" s="28">
        <v>0</v>
      </c>
      <c r="J415" s="28">
        <v>5</v>
      </c>
      <c r="K415" s="28">
        <v>5</v>
      </c>
      <c r="L415" s="28">
        <v>0</v>
      </c>
      <c r="M415" s="28">
        <v>0</v>
      </c>
      <c r="N415" s="28">
        <v>1</v>
      </c>
      <c r="O415" s="28">
        <v>0</v>
      </c>
      <c r="P415" s="28">
        <v>0</v>
      </c>
      <c r="Q415" s="28">
        <v>0</v>
      </c>
      <c r="R415" s="28">
        <v>1</v>
      </c>
      <c r="S415" s="28">
        <v>3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6</v>
      </c>
      <c r="AA415" s="28">
        <v>0</v>
      </c>
      <c r="AB415" s="28">
        <v>0</v>
      </c>
      <c r="AC415" s="28">
        <v>3</v>
      </c>
      <c r="AD415" s="28">
        <v>3</v>
      </c>
      <c r="AE415" s="28">
        <v>3</v>
      </c>
      <c r="AF415" s="28">
        <v>0</v>
      </c>
      <c r="AG415" s="28">
        <v>0</v>
      </c>
      <c r="AH415" s="28">
        <v>5</v>
      </c>
      <c r="AI415" s="28">
        <v>1</v>
      </c>
      <c r="AJ415" s="28">
        <v>3</v>
      </c>
      <c r="AK415" s="28">
        <v>1</v>
      </c>
    </row>
    <row r="416" spans="1:37" ht="12" customHeight="1">
      <c r="A416" s="32" t="s">
        <v>617</v>
      </c>
      <c r="B416" s="32" t="s">
        <v>157</v>
      </c>
      <c r="C416" s="32" t="s">
        <v>70</v>
      </c>
      <c r="D416" s="36">
        <v>2750000</v>
      </c>
      <c r="E416" s="28">
        <f t="shared" si="13"/>
        <v>96</v>
      </c>
      <c r="F416" s="28">
        <v>1</v>
      </c>
      <c r="G416" s="28">
        <v>5</v>
      </c>
      <c r="H416" s="28">
        <v>1</v>
      </c>
      <c r="I416" s="28">
        <v>0</v>
      </c>
      <c r="J416" s="28">
        <v>7</v>
      </c>
      <c r="K416" s="28">
        <v>3</v>
      </c>
      <c r="L416" s="28">
        <v>0</v>
      </c>
      <c r="M416" s="28">
        <v>7</v>
      </c>
      <c r="N416" s="28">
        <v>4</v>
      </c>
      <c r="O416" s="28">
        <v>14</v>
      </c>
      <c r="P416" s="28">
        <v>0</v>
      </c>
      <c r="Q416" s="28">
        <v>3</v>
      </c>
      <c r="R416" s="28">
        <v>1</v>
      </c>
      <c r="S416" s="28">
        <v>3</v>
      </c>
      <c r="T416" s="28">
        <v>1</v>
      </c>
      <c r="U416" s="28">
        <v>0</v>
      </c>
      <c r="V416" s="28">
        <v>7</v>
      </c>
      <c r="W416" s="28">
        <v>6</v>
      </c>
      <c r="X416" s="28">
        <v>1</v>
      </c>
      <c r="Y416" s="28">
        <v>4</v>
      </c>
      <c r="Z416" s="28">
        <v>3</v>
      </c>
      <c r="AA416" s="28">
        <v>0</v>
      </c>
      <c r="AB416" s="28">
        <v>0</v>
      </c>
      <c r="AC416" s="28">
        <v>3</v>
      </c>
      <c r="AD416" s="28">
        <v>5</v>
      </c>
      <c r="AE416" s="28">
        <v>8</v>
      </c>
      <c r="AF416" s="28">
        <v>0</v>
      </c>
      <c r="AG416" s="28">
        <v>1</v>
      </c>
      <c r="AH416" s="28">
        <v>3</v>
      </c>
      <c r="AI416" s="28">
        <v>1</v>
      </c>
      <c r="AJ416" s="28">
        <v>3</v>
      </c>
      <c r="AK416" s="28">
        <v>1</v>
      </c>
    </row>
    <row r="417" spans="1:37" ht="12" customHeight="1">
      <c r="A417" s="32" t="s">
        <v>618</v>
      </c>
      <c r="B417" s="32" t="s">
        <v>157</v>
      </c>
      <c r="C417" s="32" t="s">
        <v>70</v>
      </c>
      <c r="D417" s="36">
        <v>3000000</v>
      </c>
      <c r="E417" s="28">
        <f t="shared" si="13"/>
        <v>115</v>
      </c>
      <c r="F417" s="28">
        <v>1</v>
      </c>
      <c r="G417" s="28">
        <v>6</v>
      </c>
      <c r="H417" s="28">
        <v>1</v>
      </c>
      <c r="I417" s="28">
        <v>3</v>
      </c>
      <c r="J417" s="28">
        <v>8</v>
      </c>
      <c r="K417" s="28">
        <v>6</v>
      </c>
      <c r="L417" s="28">
        <v>0</v>
      </c>
      <c r="M417" s="28">
        <v>6</v>
      </c>
      <c r="N417" s="28">
        <v>1</v>
      </c>
      <c r="O417" s="28">
        <v>15</v>
      </c>
      <c r="P417" s="28">
        <v>0</v>
      </c>
      <c r="Q417" s="28">
        <v>6</v>
      </c>
      <c r="R417" s="28">
        <v>1</v>
      </c>
      <c r="S417" s="28">
        <v>3</v>
      </c>
      <c r="T417" s="28">
        <v>6</v>
      </c>
      <c r="U417" s="28">
        <v>0</v>
      </c>
      <c r="V417" s="28">
        <v>6</v>
      </c>
      <c r="W417" s="28">
        <v>3</v>
      </c>
      <c r="X417" s="28">
        <v>1</v>
      </c>
      <c r="Y417" s="28">
        <v>6</v>
      </c>
      <c r="Z417" s="28">
        <v>7</v>
      </c>
      <c r="AA417" s="28">
        <v>0</v>
      </c>
      <c r="AB417" s="28">
        <v>0</v>
      </c>
      <c r="AC417" s="28">
        <v>3</v>
      </c>
      <c r="AD417" s="28">
        <v>5</v>
      </c>
      <c r="AE417" s="28">
        <v>6</v>
      </c>
      <c r="AF417" s="28">
        <v>0</v>
      </c>
      <c r="AG417" s="28">
        <v>1</v>
      </c>
      <c r="AH417" s="28">
        <v>6</v>
      </c>
      <c r="AI417" s="28">
        <v>1</v>
      </c>
      <c r="AJ417" s="28">
        <v>6</v>
      </c>
      <c r="AK417" s="28">
        <v>1</v>
      </c>
    </row>
    <row r="418" spans="1:37" ht="12" customHeight="1">
      <c r="A418" s="32" t="s">
        <v>619</v>
      </c>
      <c r="B418" s="32" t="s">
        <v>157</v>
      </c>
      <c r="C418" s="32" t="s">
        <v>70</v>
      </c>
      <c r="D418" s="36">
        <v>250000</v>
      </c>
      <c r="E418" s="28">
        <f t="shared" si="13"/>
        <v>0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ht="12" customHeight="1">
      <c r="A419" s="32" t="s">
        <v>620</v>
      </c>
      <c r="B419" s="32" t="s">
        <v>157</v>
      </c>
      <c r="C419" s="32" t="s">
        <v>70</v>
      </c>
      <c r="D419" s="36">
        <v>500000</v>
      </c>
      <c r="E419" s="28">
        <f t="shared" si="13"/>
        <v>11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3</v>
      </c>
      <c r="AF419" s="28">
        <v>0</v>
      </c>
      <c r="AG419" s="28">
        <v>1</v>
      </c>
      <c r="AH419" s="28">
        <v>3</v>
      </c>
      <c r="AI419" s="28">
        <v>0</v>
      </c>
      <c r="AJ419" s="28">
        <v>3</v>
      </c>
      <c r="AK419" s="28">
        <v>1</v>
      </c>
    </row>
    <row r="420" spans="1:37" ht="12" customHeight="1">
      <c r="A420" s="32" t="s">
        <v>621</v>
      </c>
      <c r="B420" s="32" t="s">
        <v>157</v>
      </c>
      <c r="C420" s="32" t="s">
        <v>70</v>
      </c>
      <c r="D420" s="36">
        <v>200000</v>
      </c>
      <c r="E420" s="28">
        <f t="shared" si="13"/>
        <v>40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>
        <v>0</v>
      </c>
      <c r="X420" s="28">
        <v>1</v>
      </c>
      <c r="Y420" s="28">
        <v>6</v>
      </c>
      <c r="Z420" s="28">
        <v>11</v>
      </c>
      <c r="AA420" s="28">
        <v>0</v>
      </c>
      <c r="AB420" s="28">
        <v>0</v>
      </c>
      <c r="AC420" s="28">
        <v>6</v>
      </c>
      <c r="AD420" s="28">
        <v>2</v>
      </c>
      <c r="AE420" s="28">
        <v>6</v>
      </c>
      <c r="AF420" s="28">
        <v>0</v>
      </c>
      <c r="AG420" s="28">
        <v>1</v>
      </c>
      <c r="AH420" s="28">
        <v>2</v>
      </c>
      <c r="AI420" s="28">
        <v>1</v>
      </c>
      <c r="AJ420" s="28">
        <v>3</v>
      </c>
      <c r="AK420" s="28">
        <v>1</v>
      </c>
    </row>
    <row r="421" spans="1:37" ht="12" customHeight="1">
      <c r="A421" s="32" t="s">
        <v>622</v>
      </c>
      <c r="B421" s="32" t="s">
        <v>43</v>
      </c>
      <c r="C421" s="32" t="s">
        <v>60</v>
      </c>
      <c r="D421" s="36">
        <v>750000</v>
      </c>
      <c r="E421" s="28">
        <f t="shared" si="13"/>
        <v>35</v>
      </c>
      <c r="F421" s="28">
        <v>0</v>
      </c>
      <c r="G421" s="28">
        <v>3</v>
      </c>
      <c r="H421" s="28">
        <v>4</v>
      </c>
      <c r="I421" s="28">
        <v>1</v>
      </c>
      <c r="J421" s="28">
        <v>0</v>
      </c>
      <c r="K421" s="28">
        <v>1</v>
      </c>
      <c r="L421" s="28">
        <v>1</v>
      </c>
      <c r="M421" s="28">
        <v>3</v>
      </c>
      <c r="N421" s="28">
        <v>0</v>
      </c>
      <c r="O421" s="28">
        <v>0</v>
      </c>
      <c r="P421" s="28">
        <v>3</v>
      </c>
      <c r="Q421" s="28">
        <v>0</v>
      </c>
      <c r="R421" s="28">
        <v>0</v>
      </c>
      <c r="S421" s="28">
        <v>7</v>
      </c>
      <c r="T421" s="28">
        <v>4</v>
      </c>
      <c r="U421" s="28">
        <v>1</v>
      </c>
      <c r="V421" s="28">
        <v>0</v>
      </c>
      <c r="W421" s="28">
        <v>0</v>
      </c>
      <c r="X421" s="28">
        <v>1</v>
      </c>
      <c r="Y421" s="28">
        <v>1</v>
      </c>
      <c r="Z421" s="28">
        <v>1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4</v>
      </c>
    </row>
    <row r="422" spans="1:37" ht="12" customHeight="1">
      <c r="A422" s="32" t="s">
        <v>623</v>
      </c>
      <c r="B422" s="32" t="s">
        <v>43</v>
      </c>
      <c r="C422" s="32" t="s">
        <v>60</v>
      </c>
      <c r="D422" s="36">
        <v>125000</v>
      </c>
      <c r="E422" s="28">
        <f t="shared" si="13"/>
        <v>1</v>
      </c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4</v>
      </c>
      <c r="AC422" s="28">
        <v>0</v>
      </c>
      <c r="AD422" s="28">
        <v>0</v>
      </c>
      <c r="AE422" s="28">
        <v>0</v>
      </c>
      <c r="AF422" s="28">
        <v>-3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ht="12" customHeight="1">
      <c r="A423" s="32" t="s">
        <v>624</v>
      </c>
      <c r="B423" s="32" t="s">
        <v>43</v>
      </c>
      <c r="C423" s="32" t="s">
        <v>69</v>
      </c>
      <c r="D423" s="36">
        <v>250000</v>
      </c>
      <c r="E423" s="28">
        <f aca="true" t="shared" si="14" ref="E423:E444">SUM(F423:AK423)</f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ht="12" customHeight="1">
      <c r="A424" s="32" t="s">
        <v>625</v>
      </c>
      <c r="B424" s="32" t="s">
        <v>43</v>
      </c>
      <c r="C424" s="32" t="s">
        <v>69</v>
      </c>
      <c r="D424" s="36">
        <v>500000</v>
      </c>
      <c r="E424" s="28">
        <f t="shared" si="14"/>
        <v>8</v>
      </c>
      <c r="F424" s="28">
        <v>0</v>
      </c>
      <c r="G424" s="28">
        <v>3</v>
      </c>
      <c r="H424" s="28">
        <v>0</v>
      </c>
      <c r="I424" s="28">
        <v>0</v>
      </c>
      <c r="J424" s="28">
        <v>0</v>
      </c>
      <c r="K424" s="28">
        <v>1</v>
      </c>
      <c r="L424" s="28">
        <v>1</v>
      </c>
      <c r="M424" s="28">
        <v>3</v>
      </c>
      <c r="N424" s="28">
        <v>0</v>
      </c>
      <c r="O424" s="28">
        <v>0</v>
      </c>
      <c r="P424" s="28">
        <v>0</v>
      </c>
      <c r="Q424" s="28">
        <v>-1</v>
      </c>
      <c r="R424" s="28">
        <v>0</v>
      </c>
      <c r="S424" s="28">
        <v>0</v>
      </c>
      <c r="T424" s="28">
        <v>0</v>
      </c>
      <c r="U424" s="28">
        <v>1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ht="12" customHeight="1">
      <c r="A425" s="32" t="s">
        <v>626</v>
      </c>
      <c r="B425" s="32" t="s">
        <v>43</v>
      </c>
      <c r="C425" s="32" t="s">
        <v>69</v>
      </c>
      <c r="D425" s="36">
        <v>750000</v>
      </c>
      <c r="E425" s="28">
        <f t="shared" si="14"/>
        <v>8</v>
      </c>
      <c r="F425" s="28">
        <v>0</v>
      </c>
      <c r="G425" s="28">
        <v>3</v>
      </c>
      <c r="H425" s="28">
        <v>2</v>
      </c>
      <c r="I425" s="28">
        <v>1</v>
      </c>
      <c r="J425" s="28">
        <v>0</v>
      </c>
      <c r="K425" s="28">
        <v>2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</row>
    <row r="426" spans="1:37" ht="12" customHeight="1">
      <c r="A426" s="32" t="s">
        <v>627</v>
      </c>
      <c r="B426" s="32" t="s">
        <v>43</v>
      </c>
      <c r="C426" s="32" t="s">
        <v>69</v>
      </c>
      <c r="D426" s="36">
        <v>750000</v>
      </c>
      <c r="E426" s="28">
        <f t="shared" si="14"/>
        <v>21</v>
      </c>
      <c r="F426" s="28">
        <v>0</v>
      </c>
      <c r="G426" s="28">
        <v>3</v>
      </c>
      <c r="H426" s="28">
        <v>2</v>
      </c>
      <c r="I426" s="28">
        <v>0</v>
      </c>
      <c r="J426" s="28">
        <v>-1</v>
      </c>
      <c r="K426" s="28">
        <v>1</v>
      </c>
      <c r="L426" s="28">
        <v>0</v>
      </c>
      <c r="M426" s="28">
        <v>3</v>
      </c>
      <c r="N426" s="28">
        <v>0</v>
      </c>
      <c r="O426" s="28">
        <v>0</v>
      </c>
      <c r="P426" s="28">
        <v>2</v>
      </c>
      <c r="Q426" s="28">
        <v>0</v>
      </c>
      <c r="R426" s="28">
        <v>-1</v>
      </c>
      <c r="S426" s="28">
        <v>5</v>
      </c>
      <c r="T426" s="28">
        <v>2</v>
      </c>
      <c r="U426" s="28">
        <v>1</v>
      </c>
      <c r="V426" s="28">
        <v>0</v>
      </c>
      <c r="W426" s="28">
        <v>0</v>
      </c>
      <c r="X426" s="28">
        <v>1</v>
      </c>
      <c r="Y426" s="28">
        <v>1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2</v>
      </c>
    </row>
    <row r="427" spans="1:37" ht="12" customHeight="1">
      <c r="A427" s="32" t="s">
        <v>628</v>
      </c>
      <c r="B427" s="32" t="s">
        <v>43</v>
      </c>
      <c r="C427" s="32" t="s">
        <v>69</v>
      </c>
      <c r="D427" s="36">
        <v>750000</v>
      </c>
      <c r="E427" s="28">
        <f t="shared" si="14"/>
        <v>25</v>
      </c>
      <c r="F427" s="28">
        <v>0</v>
      </c>
      <c r="G427" s="28">
        <v>3</v>
      </c>
      <c r="H427" s="28">
        <v>1</v>
      </c>
      <c r="I427" s="28">
        <v>1</v>
      </c>
      <c r="J427" s="28">
        <v>0</v>
      </c>
      <c r="K427" s="28">
        <v>-4</v>
      </c>
      <c r="L427" s="28">
        <v>1</v>
      </c>
      <c r="M427" s="28">
        <v>3</v>
      </c>
      <c r="N427" s="28">
        <v>0</v>
      </c>
      <c r="O427" s="28">
        <v>0</v>
      </c>
      <c r="P427" s="28">
        <v>3</v>
      </c>
      <c r="Q427" s="28">
        <v>0</v>
      </c>
      <c r="R427" s="28">
        <v>0</v>
      </c>
      <c r="S427" s="28">
        <v>7</v>
      </c>
      <c r="T427" s="28">
        <v>2</v>
      </c>
      <c r="U427" s="28">
        <v>1</v>
      </c>
      <c r="V427" s="28">
        <v>0</v>
      </c>
      <c r="W427" s="28">
        <v>5</v>
      </c>
      <c r="X427" s="28">
        <v>1</v>
      </c>
      <c r="Y427" s="28">
        <v>1</v>
      </c>
      <c r="Z427" s="28">
        <v>1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-1</v>
      </c>
      <c r="AI427" s="28">
        <v>0</v>
      </c>
      <c r="AJ427" s="28">
        <v>0</v>
      </c>
      <c r="AK427" s="28">
        <v>0</v>
      </c>
    </row>
    <row r="428" spans="1:37" ht="12" customHeight="1">
      <c r="A428" s="32" t="s">
        <v>167</v>
      </c>
      <c r="B428" s="32" t="s">
        <v>43</v>
      </c>
      <c r="C428" s="32" t="s">
        <v>69</v>
      </c>
      <c r="D428" s="36">
        <v>1500000</v>
      </c>
      <c r="E428" s="28">
        <f t="shared" si="14"/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3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-3</v>
      </c>
      <c r="X428" s="28">
        <v>0</v>
      </c>
      <c r="Y428" s="28">
        <v>0</v>
      </c>
      <c r="Z428" s="28">
        <v>0</v>
      </c>
      <c r="AA428" s="28">
        <v>0</v>
      </c>
      <c r="AB428" s="28">
        <v>1</v>
      </c>
      <c r="AC428" s="28">
        <v>-3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2</v>
      </c>
    </row>
    <row r="429" spans="1:37" ht="12" customHeight="1">
      <c r="A429" s="32" t="s">
        <v>629</v>
      </c>
      <c r="B429" s="32" t="s">
        <v>43</v>
      </c>
      <c r="C429" s="32" t="s">
        <v>69</v>
      </c>
      <c r="D429" s="36">
        <v>1500000</v>
      </c>
      <c r="E429" s="28">
        <f t="shared" si="14"/>
        <v>10</v>
      </c>
      <c r="F429" s="28">
        <v>0</v>
      </c>
      <c r="G429" s="28">
        <v>0</v>
      </c>
      <c r="H429" s="28">
        <v>0</v>
      </c>
      <c r="I429" s="28">
        <v>1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5</v>
      </c>
      <c r="T429" s="28">
        <v>1</v>
      </c>
      <c r="U429" s="28">
        <v>3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ht="12" customHeight="1">
      <c r="A430" s="32" t="s">
        <v>630</v>
      </c>
      <c r="B430" s="32" t="s">
        <v>43</v>
      </c>
      <c r="C430" s="32" t="s">
        <v>69</v>
      </c>
      <c r="D430" s="36">
        <v>125000</v>
      </c>
      <c r="E430" s="28">
        <f t="shared" si="14"/>
        <v>5</v>
      </c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>
        <v>0</v>
      </c>
      <c r="X430" s="28">
        <v>1</v>
      </c>
      <c r="Y430" s="28">
        <v>1</v>
      </c>
      <c r="Z430" s="28">
        <v>1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2</v>
      </c>
    </row>
    <row r="431" spans="1:37" ht="12" customHeight="1">
      <c r="A431" s="32" t="s">
        <v>631</v>
      </c>
      <c r="B431" s="32" t="s">
        <v>43</v>
      </c>
      <c r="C431" s="32" t="s">
        <v>68</v>
      </c>
      <c r="D431" s="36">
        <v>750000</v>
      </c>
      <c r="E431" s="28">
        <f t="shared" si="14"/>
        <v>20</v>
      </c>
      <c r="F431" s="28">
        <v>0</v>
      </c>
      <c r="G431" s="28">
        <v>6</v>
      </c>
      <c r="H431" s="28">
        <v>0</v>
      </c>
      <c r="I431" s="28">
        <v>1</v>
      </c>
      <c r="J431" s="28">
        <v>0</v>
      </c>
      <c r="K431" s="28">
        <v>0</v>
      </c>
      <c r="L431" s="28">
        <v>0</v>
      </c>
      <c r="M431" s="28">
        <v>5</v>
      </c>
      <c r="N431" s="28">
        <v>-1</v>
      </c>
      <c r="O431" s="28">
        <v>0</v>
      </c>
      <c r="P431" s="28">
        <v>2</v>
      </c>
      <c r="Q431" s="28">
        <v>0</v>
      </c>
      <c r="R431" s="28">
        <v>0</v>
      </c>
      <c r="S431" s="28">
        <v>4</v>
      </c>
      <c r="T431" s="28">
        <v>1</v>
      </c>
      <c r="U431" s="28">
        <v>1</v>
      </c>
      <c r="V431" s="28">
        <v>0</v>
      </c>
      <c r="W431" s="28">
        <v>0</v>
      </c>
      <c r="X431" s="28">
        <v>1</v>
      </c>
      <c r="Y431" s="28">
        <v>1</v>
      </c>
      <c r="Z431" s="28">
        <v>1</v>
      </c>
      <c r="AA431" s="28">
        <v>-1</v>
      </c>
      <c r="AB431" s="28">
        <v>1</v>
      </c>
      <c r="AC431" s="28">
        <v>0</v>
      </c>
      <c r="AD431" s="28">
        <v>0</v>
      </c>
      <c r="AE431" s="28">
        <v>0</v>
      </c>
      <c r="AF431" s="28">
        <v>-1</v>
      </c>
      <c r="AG431" s="28">
        <v>0</v>
      </c>
      <c r="AH431" s="28">
        <v>0</v>
      </c>
      <c r="AI431" s="28">
        <v>0</v>
      </c>
      <c r="AJ431" s="28">
        <v>-1</v>
      </c>
      <c r="AK431" s="28">
        <v>0</v>
      </c>
    </row>
    <row r="432" spans="1:37" ht="12" customHeight="1">
      <c r="A432" s="32" t="s">
        <v>632</v>
      </c>
      <c r="B432" s="32" t="s">
        <v>43</v>
      </c>
      <c r="C432" s="32" t="s">
        <v>68</v>
      </c>
      <c r="D432" s="36">
        <v>750000</v>
      </c>
      <c r="E432" s="28">
        <f t="shared" si="14"/>
        <v>19</v>
      </c>
      <c r="F432" s="28">
        <v>0</v>
      </c>
      <c r="G432" s="28">
        <v>3</v>
      </c>
      <c r="H432" s="28">
        <v>1</v>
      </c>
      <c r="I432" s="28">
        <v>0</v>
      </c>
      <c r="J432" s="28">
        <v>0</v>
      </c>
      <c r="K432" s="28">
        <v>1</v>
      </c>
      <c r="L432" s="28">
        <v>1</v>
      </c>
      <c r="M432" s="28">
        <v>3</v>
      </c>
      <c r="N432" s="28">
        <v>0</v>
      </c>
      <c r="O432" s="28">
        <v>0</v>
      </c>
      <c r="P432" s="28">
        <v>6</v>
      </c>
      <c r="Q432" s="28">
        <v>-3</v>
      </c>
      <c r="R432" s="28">
        <v>0</v>
      </c>
      <c r="S432" s="28">
        <v>4</v>
      </c>
      <c r="T432" s="28">
        <v>1</v>
      </c>
      <c r="U432" s="28">
        <v>1</v>
      </c>
      <c r="V432" s="28">
        <v>0</v>
      </c>
      <c r="W432" s="28">
        <v>0</v>
      </c>
      <c r="X432" s="28">
        <v>0</v>
      </c>
      <c r="Y432" s="28">
        <v>1</v>
      </c>
      <c r="Z432" s="28">
        <v>0</v>
      </c>
      <c r="AA432" s="28">
        <v>0</v>
      </c>
      <c r="AB432" s="28">
        <v>1</v>
      </c>
      <c r="AC432" s="28">
        <v>-1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ht="12" customHeight="1">
      <c r="A433" s="32" t="s">
        <v>633</v>
      </c>
      <c r="B433" s="32" t="s">
        <v>43</v>
      </c>
      <c r="C433" s="32" t="s">
        <v>68</v>
      </c>
      <c r="D433" s="36">
        <v>1500000</v>
      </c>
      <c r="E433" s="28">
        <f t="shared" si="14"/>
        <v>19</v>
      </c>
      <c r="F433" s="28">
        <v>0</v>
      </c>
      <c r="G433" s="28">
        <v>3</v>
      </c>
      <c r="H433" s="28">
        <v>0</v>
      </c>
      <c r="I433" s="28">
        <v>0</v>
      </c>
      <c r="J433" s="28">
        <v>0</v>
      </c>
      <c r="K433" s="28">
        <v>1</v>
      </c>
      <c r="L433" s="28">
        <v>1</v>
      </c>
      <c r="M433" s="28">
        <v>3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3</v>
      </c>
      <c r="T433" s="28">
        <v>1</v>
      </c>
      <c r="U433" s="28">
        <v>0</v>
      </c>
      <c r="V433" s="28">
        <v>0</v>
      </c>
      <c r="W433" s="28">
        <v>0</v>
      </c>
      <c r="X433" s="28">
        <v>1</v>
      </c>
      <c r="Y433" s="28">
        <v>1</v>
      </c>
      <c r="Z433" s="28">
        <v>0</v>
      </c>
      <c r="AA433" s="28">
        <v>0</v>
      </c>
      <c r="AB433" s="28">
        <v>1</v>
      </c>
      <c r="AC433" s="28">
        <v>4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ht="12" customHeight="1">
      <c r="A434" s="32" t="s">
        <v>634</v>
      </c>
      <c r="B434" s="32" t="s">
        <v>43</v>
      </c>
      <c r="C434" s="32" t="s">
        <v>68</v>
      </c>
      <c r="D434" s="36">
        <v>1750000</v>
      </c>
      <c r="E434" s="28">
        <f t="shared" si="14"/>
        <v>20</v>
      </c>
      <c r="F434" s="28">
        <v>0</v>
      </c>
      <c r="G434" s="28">
        <v>4</v>
      </c>
      <c r="H434" s="28">
        <v>1</v>
      </c>
      <c r="I434" s="28">
        <v>1</v>
      </c>
      <c r="J434" s="28">
        <v>0</v>
      </c>
      <c r="K434" s="28">
        <v>0</v>
      </c>
      <c r="L434" s="28">
        <v>1</v>
      </c>
      <c r="M434" s="28">
        <v>5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</v>
      </c>
      <c r="T434" s="28">
        <v>1</v>
      </c>
      <c r="U434" s="28">
        <v>1</v>
      </c>
      <c r="V434" s="28">
        <v>0</v>
      </c>
      <c r="W434" s="28">
        <v>0</v>
      </c>
      <c r="X434" s="28">
        <v>0</v>
      </c>
      <c r="Y434" s="28">
        <v>0</v>
      </c>
      <c r="Z434" s="28">
        <v>1</v>
      </c>
      <c r="AA434" s="28">
        <v>0</v>
      </c>
      <c r="AB434" s="28">
        <v>1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ht="12" customHeight="1">
      <c r="A435" s="32" t="s">
        <v>635</v>
      </c>
      <c r="B435" s="32" t="s">
        <v>43</v>
      </c>
      <c r="C435" s="32" t="s">
        <v>68</v>
      </c>
      <c r="D435" s="36">
        <v>2000000</v>
      </c>
      <c r="E435" s="28">
        <f t="shared" si="14"/>
        <v>20</v>
      </c>
      <c r="F435" s="28">
        <v>0</v>
      </c>
      <c r="G435" s="28">
        <v>3</v>
      </c>
      <c r="H435" s="28">
        <v>-4</v>
      </c>
      <c r="I435" s="28">
        <v>0</v>
      </c>
      <c r="J435" s="28">
        <v>0</v>
      </c>
      <c r="K435" s="28">
        <v>1</v>
      </c>
      <c r="L435" s="28">
        <v>1</v>
      </c>
      <c r="M435" s="28">
        <v>3</v>
      </c>
      <c r="N435" s="28">
        <v>0</v>
      </c>
      <c r="O435" s="28">
        <v>0</v>
      </c>
      <c r="P435" s="28">
        <v>3</v>
      </c>
      <c r="Q435" s="28">
        <v>0</v>
      </c>
      <c r="R435" s="28">
        <v>0</v>
      </c>
      <c r="S435" s="28">
        <v>4</v>
      </c>
      <c r="T435" s="28">
        <v>1</v>
      </c>
      <c r="U435" s="28">
        <v>1</v>
      </c>
      <c r="V435" s="28">
        <v>0</v>
      </c>
      <c r="W435" s="28">
        <v>0</v>
      </c>
      <c r="X435" s="28">
        <v>5</v>
      </c>
      <c r="Y435" s="28">
        <v>1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1</v>
      </c>
    </row>
    <row r="436" spans="1:37" ht="12" customHeight="1">
      <c r="A436" s="32" t="s">
        <v>636</v>
      </c>
      <c r="B436" s="32" t="s">
        <v>43</v>
      </c>
      <c r="C436" s="32" t="s">
        <v>68</v>
      </c>
      <c r="D436" s="36">
        <v>2500000</v>
      </c>
      <c r="E436" s="28">
        <f t="shared" si="14"/>
        <v>1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1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ht="12" customHeight="1">
      <c r="A437" s="32" t="s">
        <v>637</v>
      </c>
      <c r="B437" s="32" t="s">
        <v>43</v>
      </c>
      <c r="C437" s="32" t="s">
        <v>68</v>
      </c>
      <c r="D437" s="36">
        <v>3000000</v>
      </c>
      <c r="E437" s="28">
        <f t="shared" si="14"/>
        <v>32</v>
      </c>
      <c r="F437" s="28">
        <v>0</v>
      </c>
      <c r="G437" s="28">
        <v>3</v>
      </c>
      <c r="H437" s="28">
        <v>1</v>
      </c>
      <c r="I437" s="28">
        <v>1</v>
      </c>
      <c r="J437" s="28">
        <v>0</v>
      </c>
      <c r="K437" s="28">
        <v>1</v>
      </c>
      <c r="L437" s="28">
        <v>1</v>
      </c>
      <c r="M437" s="28">
        <v>3</v>
      </c>
      <c r="N437" s="28">
        <v>0</v>
      </c>
      <c r="O437" s="28">
        <v>0</v>
      </c>
      <c r="P437" s="28">
        <v>9</v>
      </c>
      <c r="Q437" s="28">
        <v>0</v>
      </c>
      <c r="R437" s="28">
        <v>-1</v>
      </c>
      <c r="S437" s="28">
        <v>4</v>
      </c>
      <c r="T437" s="28">
        <v>1</v>
      </c>
      <c r="U437" s="28">
        <v>1</v>
      </c>
      <c r="V437" s="28">
        <v>0</v>
      </c>
      <c r="W437" s="28">
        <v>2</v>
      </c>
      <c r="X437" s="28">
        <v>1</v>
      </c>
      <c r="Y437" s="28">
        <v>1</v>
      </c>
      <c r="Z437" s="28">
        <v>3</v>
      </c>
      <c r="AA437" s="28">
        <v>0</v>
      </c>
      <c r="AB437" s="28">
        <v>1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ht="12" customHeight="1">
      <c r="A438" s="32" t="s">
        <v>638</v>
      </c>
      <c r="B438" s="32" t="s">
        <v>43</v>
      </c>
      <c r="C438" s="32" t="s">
        <v>70</v>
      </c>
      <c r="D438" s="36">
        <v>250000</v>
      </c>
      <c r="E438" s="28">
        <f t="shared" si="14"/>
        <v>35</v>
      </c>
      <c r="F438" s="28">
        <v>0</v>
      </c>
      <c r="G438" s="28">
        <v>0</v>
      </c>
      <c r="H438" s="28">
        <v>0</v>
      </c>
      <c r="I438" s="28">
        <v>3</v>
      </c>
      <c r="J438" s="28">
        <v>0</v>
      </c>
      <c r="K438" s="28">
        <v>1</v>
      </c>
      <c r="L438" s="28">
        <v>1</v>
      </c>
      <c r="M438" s="28">
        <v>6</v>
      </c>
      <c r="N438" s="28">
        <v>0</v>
      </c>
      <c r="O438" s="28">
        <v>0</v>
      </c>
      <c r="P438" s="28">
        <v>9</v>
      </c>
      <c r="Q438" s="28">
        <v>0</v>
      </c>
      <c r="R438" s="28">
        <v>0</v>
      </c>
      <c r="S438" s="28">
        <v>13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1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1</v>
      </c>
    </row>
    <row r="439" spans="1:37" ht="12" customHeight="1">
      <c r="A439" s="32" t="s">
        <v>639</v>
      </c>
      <c r="B439" s="32" t="s">
        <v>43</v>
      </c>
      <c r="C439" s="32" t="s">
        <v>70</v>
      </c>
      <c r="D439" s="36">
        <v>500000</v>
      </c>
      <c r="E439" s="28">
        <f t="shared" si="14"/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ht="12" customHeight="1">
      <c r="A440" s="32" t="s">
        <v>640</v>
      </c>
      <c r="B440" s="32" t="s">
        <v>43</v>
      </c>
      <c r="C440" s="32" t="s">
        <v>70</v>
      </c>
      <c r="D440" s="36">
        <v>750000</v>
      </c>
      <c r="E440" s="28">
        <f t="shared" si="14"/>
        <v>23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6</v>
      </c>
      <c r="N440" s="28">
        <v>0</v>
      </c>
      <c r="O440" s="28">
        <v>0</v>
      </c>
      <c r="P440" s="28">
        <v>7</v>
      </c>
      <c r="Q440" s="28">
        <v>0</v>
      </c>
      <c r="R440" s="28">
        <v>-1</v>
      </c>
      <c r="S440" s="28">
        <v>1</v>
      </c>
      <c r="T440" s="28">
        <v>1</v>
      </c>
      <c r="U440" s="28">
        <v>1</v>
      </c>
      <c r="V440" s="28">
        <v>0</v>
      </c>
      <c r="W440" s="28">
        <v>0</v>
      </c>
      <c r="X440" s="28">
        <v>3</v>
      </c>
      <c r="Y440" s="28">
        <v>3</v>
      </c>
      <c r="Z440" s="28">
        <v>1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ht="12" customHeight="1">
      <c r="A441" s="32" t="s">
        <v>641</v>
      </c>
      <c r="B441" s="32" t="s">
        <v>43</v>
      </c>
      <c r="C441" s="32" t="s">
        <v>70</v>
      </c>
      <c r="D441" s="36">
        <v>750000</v>
      </c>
      <c r="E441" s="28">
        <f t="shared" si="14"/>
        <v>12</v>
      </c>
      <c r="F441" s="28">
        <v>0</v>
      </c>
      <c r="G441" s="28">
        <v>0</v>
      </c>
      <c r="H441" s="28">
        <v>1</v>
      </c>
      <c r="I441" s="28">
        <v>1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5</v>
      </c>
      <c r="Q441" s="28">
        <v>0</v>
      </c>
      <c r="R441" s="28">
        <v>0</v>
      </c>
      <c r="S441" s="28">
        <v>3</v>
      </c>
      <c r="T441" s="28">
        <v>1</v>
      </c>
      <c r="U441" s="28">
        <v>1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ht="12" customHeight="1">
      <c r="A442" s="32" t="s">
        <v>642</v>
      </c>
      <c r="B442" s="32" t="s">
        <v>43</v>
      </c>
      <c r="C442" s="32" t="s">
        <v>70</v>
      </c>
      <c r="D442" s="36">
        <v>750000</v>
      </c>
      <c r="E442" s="28">
        <f t="shared" si="14"/>
        <v>3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3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ht="12" customHeight="1">
      <c r="A443" s="32" t="s">
        <v>643</v>
      </c>
      <c r="B443" s="32" t="s">
        <v>43</v>
      </c>
      <c r="C443" s="32" t="s">
        <v>70</v>
      </c>
      <c r="D443" s="36">
        <v>1000000</v>
      </c>
      <c r="E443" s="28">
        <f t="shared" si="14"/>
        <v>29</v>
      </c>
      <c r="F443" s="28">
        <v>0</v>
      </c>
      <c r="G443" s="28">
        <v>12</v>
      </c>
      <c r="H443" s="28">
        <v>0</v>
      </c>
      <c r="I443" s="28">
        <v>0</v>
      </c>
      <c r="J443" s="28">
        <v>0</v>
      </c>
      <c r="K443" s="28">
        <v>1</v>
      </c>
      <c r="L443" s="28">
        <v>1</v>
      </c>
      <c r="M443" s="28">
        <v>6</v>
      </c>
      <c r="N443" s="28">
        <v>0</v>
      </c>
      <c r="O443" s="28">
        <v>0</v>
      </c>
      <c r="P443" s="28">
        <v>3</v>
      </c>
      <c r="Q443" s="28">
        <v>0</v>
      </c>
      <c r="R443" s="28">
        <v>-5</v>
      </c>
      <c r="S443" s="28">
        <v>0</v>
      </c>
      <c r="T443" s="28">
        <v>1</v>
      </c>
      <c r="U443" s="28">
        <v>4</v>
      </c>
      <c r="V443" s="28">
        <v>0</v>
      </c>
      <c r="W443" s="28">
        <v>0</v>
      </c>
      <c r="X443" s="28">
        <v>0</v>
      </c>
      <c r="Y443" s="28">
        <v>1</v>
      </c>
      <c r="Z443" s="28">
        <v>4</v>
      </c>
      <c r="AA443" s="28">
        <v>0</v>
      </c>
      <c r="AB443" s="28">
        <v>1</v>
      </c>
      <c r="AC443" s="28">
        <v>0</v>
      </c>
      <c r="AD443" s="28">
        <v>0</v>
      </c>
      <c r="AE443" s="28">
        <v>0</v>
      </c>
      <c r="AF443" s="28">
        <v>-1</v>
      </c>
      <c r="AG443" s="28">
        <v>0</v>
      </c>
      <c r="AH443" s="28">
        <v>0</v>
      </c>
      <c r="AI443" s="28">
        <v>0</v>
      </c>
      <c r="AJ443" s="28">
        <v>0</v>
      </c>
      <c r="AK443" s="28">
        <v>1</v>
      </c>
    </row>
    <row r="444" spans="1:37" ht="12" customHeight="1">
      <c r="A444" s="32" t="s">
        <v>644</v>
      </c>
      <c r="B444" s="32" t="s">
        <v>43</v>
      </c>
      <c r="C444" s="32" t="s">
        <v>70</v>
      </c>
      <c r="D444" s="36">
        <v>1000000</v>
      </c>
      <c r="E444" s="28">
        <f t="shared" si="14"/>
        <v>25</v>
      </c>
      <c r="F444" s="28">
        <v>0</v>
      </c>
      <c r="G444" s="28">
        <v>3</v>
      </c>
      <c r="H444" s="28">
        <v>0</v>
      </c>
      <c r="I444" s="28">
        <v>0</v>
      </c>
      <c r="J444" s="28">
        <v>0</v>
      </c>
      <c r="K444" s="28">
        <v>4</v>
      </c>
      <c r="L444" s="28">
        <v>0</v>
      </c>
      <c r="M444" s="28">
        <v>6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6</v>
      </c>
      <c r="T444" s="28">
        <v>1</v>
      </c>
      <c r="U444" s="28">
        <v>1</v>
      </c>
      <c r="V444" s="28">
        <v>0</v>
      </c>
      <c r="W444" s="28">
        <v>0</v>
      </c>
      <c r="X444" s="28">
        <v>1</v>
      </c>
      <c r="Y444" s="28">
        <v>1</v>
      </c>
      <c r="Z444" s="28">
        <v>0</v>
      </c>
      <c r="AA444" s="28">
        <v>0</v>
      </c>
      <c r="AB444" s="28">
        <v>1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1</v>
      </c>
    </row>
    <row r="445" spans="1:37" ht="12" customHeight="1">
      <c r="A445" s="32" t="s">
        <v>645</v>
      </c>
      <c r="B445" s="32" t="s">
        <v>43</v>
      </c>
      <c r="C445" s="32" t="s">
        <v>70</v>
      </c>
      <c r="D445" s="36">
        <v>1000000</v>
      </c>
      <c r="E445" s="28">
        <f>SUM(F445:AK445)+18</f>
        <v>27</v>
      </c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>
        <v>0</v>
      </c>
      <c r="X445" s="28">
        <v>1</v>
      </c>
      <c r="Y445" s="28">
        <v>7</v>
      </c>
      <c r="Z445" s="28">
        <v>0</v>
      </c>
      <c r="AA445" s="28">
        <v>0</v>
      </c>
      <c r="AB445" s="28">
        <v>1</v>
      </c>
      <c r="AC445" s="28">
        <v>0</v>
      </c>
      <c r="AD445" s="28">
        <v>-1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1</v>
      </c>
    </row>
    <row r="446" spans="1:37" ht="12" customHeight="1">
      <c r="A446" s="32" t="s">
        <v>646</v>
      </c>
      <c r="B446" s="32" t="s">
        <v>44</v>
      </c>
      <c r="C446" s="32" t="s">
        <v>60</v>
      </c>
      <c r="D446" s="36">
        <v>250000</v>
      </c>
      <c r="E446" s="28">
        <f aca="true" t="shared" si="15" ref="E446:E477">SUM(F446:AK446)</f>
        <v>49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3</v>
      </c>
      <c r="U446" s="28">
        <v>0</v>
      </c>
      <c r="V446" s="28">
        <v>1</v>
      </c>
      <c r="W446" s="28">
        <v>3</v>
      </c>
      <c r="X446" s="28">
        <v>4</v>
      </c>
      <c r="Y446" s="28">
        <v>1</v>
      </c>
      <c r="Z446" s="28">
        <v>3</v>
      </c>
      <c r="AA446" s="28">
        <v>1</v>
      </c>
      <c r="AB446" s="28">
        <v>0</v>
      </c>
      <c r="AC446" s="28">
        <v>6</v>
      </c>
      <c r="AD446" s="28">
        <v>4</v>
      </c>
      <c r="AE446" s="28">
        <v>1</v>
      </c>
      <c r="AF446" s="28">
        <v>3</v>
      </c>
      <c r="AG446" s="28">
        <v>4</v>
      </c>
      <c r="AH446" s="28">
        <v>6</v>
      </c>
      <c r="AI446" s="28">
        <v>6</v>
      </c>
      <c r="AJ446" s="28">
        <v>3</v>
      </c>
      <c r="AK446" s="28">
        <v>0</v>
      </c>
    </row>
    <row r="447" spans="1:37" ht="12" customHeight="1">
      <c r="A447" s="32" t="s">
        <v>647</v>
      </c>
      <c r="B447" s="32" t="s">
        <v>44</v>
      </c>
      <c r="C447" s="32" t="s">
        <v>60</v>
      </c>
      <c r="D447" s="36">
        <v>250000</v>
      </c>
      <c r="E447" s="28">
        <f t="shared" si="15"/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ht="12" customHeight="1">
      <c r="A448" s="32" t="s">
        <v>648</v>
      </c>
      <c r="B448" s="32" t="s">
        <v>44</v>
      </c>
      <c r="C448" s="32" t="s">
        <v>60</v>
      </c>
      <c r="D448" s="36">
        <v>750000</v>
      </c>
      <c r="E448" s="28">
        <f t="shared" si="15"/>
        <v>50</v>
      </c>
      <c r="F448" s="28">
        <v>0</v>
      </c>
      <c r="G448" s="28">
        <v>0</v>
      </c>
      <c r="H448" s="28">
        <v>1</v>
      </c>
      <c r="I448" s="28">
        <v>1</v>
      </c>
      <c r="J448" s="28">
        <v>6</v>
      </c>
      <c r="K448" s="28">
        <v>6</v>
      </c>
      <c r="L448" s="28">
        <v>0</v>
      </c>
      <c r="M448" s="28">
        <v>0</v>
      </c>
      <c r="N448" s="28">
        <v>12</v>
      </c>
      <c r="O448" s="28">
        <v>4</v>
      </c>
      <c r="P448" s="28">
        <v>1</v>
      </c>
      <c r="Q448" s="28">
        <v>0</v>
      </c>
      <c r="R448" s="28">
        <v>6</v>
      </c>
      <c r="S448" s="28">
        <v>0</v>
      </c>
      <c r="T448" s="28">
        <v>3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1</v>
      </c>
      <c r="AB448" s="28">
        <v>0</v>
      </c>
      <c r="AC448" s="28">
        <v>6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3</v>
      </c>
      <c r="AK448" s="28">
        <v>0</v>
      </c>
    </row>
    <row r="449" spans="1:37" ht="12" customHeight="1">
      <c r="A449" s="32" t="s">
        <v>406</v>
      </c>
      <c r="B449" s="32" t="s">
        <v>44</v>
      </c>
      <c r="C449" s="32" t="s">
        <v>60</v>
      </c>
      <c r="D449" s="36">
        <v>2500000</v>
      </c>
      <c r="E449" s="28">
        <f t="shared" si="15"/>
        <v>16</v>
      </c>
      <c r="F449" s="28">
        <v>4</v>
      </c>
      <c r="G449" s="28">
        <v>12</v>
      </c>
      <c r="H449" s="29" t="s">
        <v>210</v>
      </c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</row>
    <row r="450" spans="1:37" ht="12" customHeight="1">
      <c r="A450" s="32" t="s">
        <v>649</v>
      </c>
      <c r="B450" s="32" t="s">
        <v>44</v>
      </c>
      <c r="C450" s="32" t="s">
        <v>69</v>
      </c>
      <c r="D450" s="36">
        <v>250000</v>
      </c>
      <c r="E450" s="28">
        <f t="shared" si="15"/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ht="12" customHeight="1">
      <c r="A451" s="32" t="s">
        <v>650</v>
      </c>
      <c r="B451" s="32" t="s">
        <v>44</v>
      </c>
      <c r="C451" s="32" t="s">
        <v>69</v>
      </c>
      <c r="D451" s="36">
        <v>750000</v>
      </c>
      <c r="E451" s="28">
        <f t="shared" si="15"/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ht="12" customHeight="1">
      <c r="A452" s="32" t="s">
        <v>651</v>
      </c>
      <c r="B452" s="32" t="s">
        <v>44</v>
      </c>
      <c r="C452" s="32" t="s">
        <v>69</v>
      </c>
      <c r="D452" s="36">
        <v>750000</v>
      </c>
      <c r="E452" s="28">
        <f t="shared" si="15"/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ht="12" customHeight="1">
      <c r="A453" s="32" t="s">
        <v>652</v>
      </c>
      <c r="B453" s="32" t="s">
        <v>44</v>
      </c>
      <c r="C453" s="32" t="s">
        <v>69</v>
      </c>
      <c r="D453" s="36">
        <v>1000000</v>
      </c>
      <c r="E453" s="28">
        <f t="shared" si="15"/>
        <v>67</v>
      </c>
      <c r="F453" s="28">
        <v>2</v>
      </c>
      <c r="G453" s="28">
        <v>8</v>
      </c>
      <c r="H453" s="28">
        <v>1</v>
      </c>
      <c r="I453" s="28">
        <v>1</v>
      </c>
      <c r="J453" s="28">
        <v>0</v>
      </c>
      <c r="K453" s="28">
        <v>3</v>
      </c>
      <c r="L453" s="28">
        <v>0</v>
      </c>
      <c r="M453" s="28">
        <v>-1</v>
      </c>
      <c r="N453" s="28">
        <v>8</v>
      </c>
      <c r="O453" s="28">
        <v>2</v>
      </c>
      <c r="P453" s="28">
        <v>1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1</v>
      </c>
      <c r="W453" s="28">
        <v>2</v>
      </c>
      <c r="X453" s="28">
        <v>2</v>
      </c>
      <c r="Y453" s="28">
        <v>3</v>
      </c>
      <c r="Z453" s="28">
        <v>3</v>
      </c>
      <c r="AA453" s="28">
        <v>1</v>
      </c>
      <c r="AB453" s="28">
        <v>0</v>
      </c>
      <c r="AC453" s="28">
        <v>10</v>
      </c>
      <c r="AD453" s="28">
        <v>2</v>
      </c>
      <c r="AE453" s="28">
        <v>1</v>
      </c>
      <c r="AF453" s="28">
        <v>3</v>
      </c>
      <c r="AG453" s="28">
        <v>1</v>
      </c>
      <c r="AH453" s="28">
        <v>0</v>
      </c>
      <c r="AI453" s="28">
        <v>6</v>
      </c>
      <c r="AJ453" s="28">
        <v>2</v>
      </c>
      <c r="AK453" s="28">
        <v>5</v>
      </c>
    </row>
    <row r="454" spans="1:37" ht="12" customHeight="1">
      <c r="A454" s="32" t="s">
        <v>653</v>
      </c>
      <c r="B454" s="32" t="s">
        <v>44</v>
      </c>
      <c r="C454" s="32" t="s">
        <v>69</v>
      </c>
      <c r="D454" s="36">
        <v>1000000</v>
      </c>
      <c r="E454" s="28">
        <f t="shared" si="15"/>
        <v>63</v>
      </c>
      <c r="F454" s="28">
        <v>2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8</v>
      </c>
      <c r="O454" s="28">
        <v>2</v>
      </c>
      <c r="P454" s="28">
        <v>1</v>
      </c>
      <c r="Q454" s="28">
        <v>2</v>
      </c>
      <c r="R454" s="28">
        <v>0</v>
      </c>
      <c r="S454" s="28">
        <v>0</v>
      </c>
      <c r="T454" s="28">
        <v>0</v>
      </c>
      <c r="U454" s="28">
        <v>0</v>
      </c>
      <c r="V454" s="28">
        <v>6</v>
      </c>
      <c r="W454" s="28">
        <v>3</v>
      </c>
      <c r="X454" s="28">
        <v>2</v>
      </c>
      <c r="Y454" s="28">
        <v>1</v>
      </c>
      <c r="Z454" s="28">
        <v>3</v>
      </c>
      <c r="AA454" s="28">
        <v>1</v>
      </c>
      <c r="AB454" s="28">
        <v>0</v>
      </c>
      <c r="AC454" s="28">
        <v>8</v>
      </c>
      <c r="AD454" s="28">
        <v>2</v>
      </c>
      <c r="AE454" s="28">
        <v>1</v>
      </c>
      <c r="AF454" s="28">
        <v>8</v>
      </c>
      <c r="AG454" s="28">
        <v>2</v>
      </c>
      <c r="AH454" s="28">
        <v>4</v>
      </c>
      <c r="AI454" s="28">
        <v>4</v>
      </c>
      <c r="AJ454" s="28">
        <v>3</v>
      </c>
      <c r="AK454" s="28">
        <v>0</v>
      </c>
    </row>
    <row r="455" spans="1:37" ht="12" customHeight="1">
      <c r="A455" s="32" t="s">
        <v>654</v>
      </c>
      <c r="B455" s="32" t="s">
        <v>44</v>
      </c>
      <c r="C455" s="32" t="s">
        <v>69</v>
      </c>
      <c r="D455" s="36">
        <v>1000000</v>
      </c>
      <c r="E455" s="28">
        <f t="shared" si="15"/>
        <v>53</v>
      </c>
      <c r="F455" s="28">
        <v>0</v>
      </c>
      <c r="G455" s="28">
        <v>0</v>
      </c>
      <c r="H455" s="28">
        <v>0</v>
      </c>
      <c r="I455" s="28">
        <v>0</v>
      </c>
      <c r="J455" s="28">
        <v>4</v>
      </c>
      <c r="K455" s="28">
        <v>4</v>
      </c>
      <c r="L455" s="28">
        <v>0</v>
      </c>
      <c r="M455" s="28">
        <v>0</v>
      </c>
      <c r="N455" s="28">
        <v>8</v>
      </c>
      <c r="O455" s="28">
        <v>2</v>
      </c>
      <c r="P455" s="28">
        <v>1</v>
      </c>
      <c r="Q455" s="28">
        <v>-1</v>
      </c>
      <c r="R455" s="28">
        <v>4</v>
      </c>
      <c r="S455" s="28">
        <v>0</v>
      </c>
      <c r="T455" s="28">
        <v>3</v>
      </c>
      <c r="U455" s="28">
        <v>0</v>
      </c>
      <c r="V455" s="28">
        <v>1</v>
      </c>
      <c r="W455" s="28">
        <v>3</v>
      </c>
      <c r="X455" s="28">
        <v>2</v>
      </c>
      <c r="Y455" s="28">
        <v>0</v>
      </c>
      <c r="Z455" s="28">
        <v>3</v>
      </c>
      <c r="AA455" s="28">
        <v>0</v>
      </c>
      <c r="AB455" s="28">
        <v>0</v>
      </c>
      <c r="AC455" s="28">
        <v>0</v>
      </c>
      <c r="AD455" s="28">
        <v>2</v>
      </c>
      <c r="AE455" s="28">
        <v>1</v>
      </c>
      <c r="AF455" s="28">
        <v>3</v>
      </c>
      <c r="AG455" s="28">
        <v>2</v>
      </c>
      <c r="AH455" s="28">
        <v>4</v>
      </c>
      <c r="AI455" s="28">
        <v>4</v>
      </c>
      <c r="AJ455" s="28">
        <v>3</v>
      </c>
      <c r="AK455" s="28">
        <v>0</v>
      </c>
    </row>
    <row r="456" spans="1:37" ht="12" customHeight="1">
      <c r="A456" s="32" t="s">
        <v>655</v>
      </c>
      <c r="B456" s="32" t="s">
        <v>44</v>
      </c>
      <c r="C456" s="32" t="s">
        <v>69</v>
      </c>
      <c r="D456" s="36">
        <v>1500000</v>
      </c>
      <c r="E456" s="28">
        <f t="shared" si="15"/>
        <v>22</v>
      </c>
      <c r="F456" s="28">
        <v>0</v>
      </c>
      <c r="G456" s="28">
        <v>8</v>
      </c>
      <c r="H456" s="28">
        <v>1</v>
      </c>
      <c r="I456" s="28">
        <v>1</v>
      </c>
      <c r="J456" s="28">
        <v>4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2</v>
      </c>
      <c r="R456" s="28">
        <v>4</v>
      </c>
      <c r="S456" s="28">
        <v>-1</v>
      </c>
      <c r="T456" s="28">
        <v>3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ht="12" customHeight="1">
      <c r="A457" s="32" t="s">
        <v>656</v>
      </c>
      <c r="B457" s="32" t="s">
        <v>44</v>
      </c>
      <c r="C457" s="32" t="s">
        <v>69</v>
      </c>
      <c r="D457" s="36">
        <v>1500000</v>
      </c>
      <c r="E457" s="28">
        <f t="shared" si="15"/>
        <v>78</v>
      </c>
      <c r="F457" s="28">
        <v>2</v>
      </c>
      <c r="G457" s="28">
        <v>8</v>
      </c>
      <c r="H457" s="28">
        <v>1</v>
      </c>
      <c r="I457" s="28">
        <v>6</v>
      </c>
      <c r="J457" s="28">
        <v>3</v>
      </c>
      <c r="K457" s="28">
        <v>4</v>
      </c>
      <c r="L457" s="28">
        <v>0</v>
      </c>
      <c r="M457" s="28">
        <v>0</v>
      </c>
      <c r="N457" s="28">
        <v>8</v>
      </c>
      <c r="O457" s="28">
        <v>2</v>
      </c>
      <c r="P457" s="28">
        <v>1</v>
      </c>
      <c r="Q457" s="28">
        <v>-1</v>
      </c>
      <c r="R457" s="28">
        <v>3</v>
      </c>
      <c r="S457" s="28">
        <v>0</v>
      </c>
      <c r="T457" s="28">
        <v>3</v>
      </c>
      <c r="U457" s="28">
        <v>5</v>
      </c>
      <c r="V457" s="28">
        <v>0</v>
      </c>
      <c r="W457" s="28">
        <v>0</v>
      </c>
      <c r="X457" s="28">
        <v>1</v>
      </c>
      <c r="Y457" s="28">
        <v>1</v>
      </c>
      <c r="Z457" s="28">
        <v>5</v>
      </c>
      <c r="AA457" s="28">
        <v>3</v>
      </c>
      <c r="AB457" s="28">
        <v>0</v>
      </c>
      <c r="AC457" s="28">
        <v>6</v>
      </c>
      <c r="AD457" s="28">
        <v>2</v>
      </c>
      <c r="AE457" s="28">
        <v>0</v>
      </c>
      <c r="AF457" s="28">
        <v>0</v>
      </c>
      <c r="AG457" s="28">
        <v>2</v>
      </c>
      <c r="AH457" s="28">
        <v>4</v>
      </c>
      <c r="AI457" s="28">
        <v>4</v>
      </c>
      <c r="AJ457" s="28">
        <v>3</v>
      </c>
      <c r="AK457" s="28">
        <v>2</v>
      </c>
    </row>
    <row r="458" spans="1:37" ht="12" customHeight="1">
      <c r="A458" s="32" t="s">
        <v>657</v>
      </c>
      <c r="B458" s="32" t="s">
        <v>44</v>
      </c>
      <c r="C458" s="32" t="s">
        <v>69</v>
      </c>
      <c r="D458" s="36">
        <v>1500000</v>
      </c>
      <c r="E458" s="28">
        <f t="shared" si="15"/>
        <v>73</v>
      </c>
      <c r="F458" s="28">
        <v>2</v>
      </c>
      <c r="G458" s="28">
        <v>7</v>
      </c>
      <c r="H458" s="28">
        <v>5</v>
      </c>
      <c r="I458" s="28">
        <v>1</v>
      </c>
      <c r="J458" s="28">
        <v>8</v>
      </c>
      <c r="K458" s="28">
        <v>4</v>
      </c>
      <c r="L458" s="28">
        <v>0</v>
      </c>
      <c r="M458" s="28">
        <v>-1</v>
      </c>
      <c r="N458" s="28">
        <v>5</v>
      </c>
      <c r="O458" s="28">
        <v>2</v>
      </c>
      <c r="P458" s="28">
        <v>1</v>
      </c>
      <c r="Q458" s="28">
        <v>0</v>
      </c>
      <c r="R458" s="28">
        <v>9</v>
      </c>
      <c r="S458" s="28">
        <v>0</v>
      </c>
      <c r="T458" s="28">
        <v>5</v>
      </c>
      <c r="U458" s="28">
        <v>0</v>
      </c>
      <c r="V458" s="28">
        <v>1</v>
      </c>
      <c r="W458" s="28">
        <v>3</v>
      </c>
      <c r="X458" s="28">
        <v>0</v>
      </c>
      <c r="Y458" s="28">
        <v>1</v>
      </c>
      <c r="Z458" s="28">
        <v>0</v>
      </c>
      <c r="AA458" s="28">
        <v>0</v>
      </c>
      <c r="AB458" s="28">
        <v>0</v>
      </c>
      <c r="AC458" s="28">
        <v>4</v>
      </c>
      <c r="AD458" s="28">
        <v>2</v>
      </c>
      <c r="AE458" s="28">
        <v>1</v>
      </c>
      <c r="AF458" s="28">
        <v>3</v>
      </c>
      <c r="AG458" s="28">
        <v>2</v>
      </c>
      <c r="AH458" s="28">
        <v>4</v>
      </c>
      <c r="AI458" s="28">
        <v>4</v>
      </c>
      <c r="AJ458" s="28">
        <v>0</v>
      </c>
      <c r="AK458" s="28">
        <v>0</v>
      </c>
    </row>
    <row r="459" spans="1:37" ht="12" customHeight="1">
      <c r="A459" s="32" t="s">
        <v>658</v>
      </c>
      <c r="B459" s="32" t="s">
        <v>44</v>
      </c>
      <c r="C459" s="32" t="s">
        <v>69</v>
      </c>
      <c r="D459" s="36">
        <v>1500000</v>
      </c>
      <c r="E459" s="28">
        <f t="shared" si="15"/>
        <v>75</v>
      </c>
      <c r="F459" s="28">
        <v>0</v>
      </c>
      <c r="G459" s="28">
        <v>8</v>
      </c>
      <c r="H459" s="28">
        <v>0</v>
      </c>
      <c r="I459" s="28">
        <v>1</v>
      </c>
      <c r="J459" s="28">
        <v>4</v>
      </c>
      <c r="K459" s="28">
        <v>4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4</v>
      </c>
      <c r="S459" s="28">
        <v>0</v>
      </c>
      <c r="T459" s="28">
        <v>3</v>
      </c>
      <c r="U459" s="28">
        <v>0</v>
      </c>
      <c r="V459" s="28">
        <v>0</v>
      </c>
      <c r="W459" s="28">
        <v>3</v>
      </c>
      <c r="X459" s="28">
        <v>2</v>
      </c>
      <c r="Y459" s="28">
        <v>0</v>
      </c>
      <c r="Z459" s="28">
        <v>8</v>
      </c>
      <c r="AA459" s="28">
        <v>1</v>
      </c>
      <c r="AB459" s="28">
        <v>0</v>
      </c>
      <c r="AC459" s="28">
        <v>13</v>
      </c>
      <c r="AD459" s="28">
        <v>2</v>
      </c>
      <c r="AE459" s="28">
        <v>1</v>
      </c>
      <c r="AF459" s="28">
        <v>3</v>
      </c>
      <c r="AG459" s="28">
        <v>2</v>
      </c>
      <c r="AH459" s="28">
        <v>3</v>
      </c>
      <c r="AI459" s="28">
        <v>4</v>
      </c>
      <c r="AJ459" s="28">
        <v>9</v>
      </c>
      <c r="AK459" s="28">
        <v>0</v>
      </c>
    </row>
    <row r="460" spans="1:37" ht="12" customHeight="1">
      <c r="A460" s="32" t="s">
        <v>659</v>
      </c>
      <c r="B460" s="32" t="s">
        <v>44</v>
      </c>
      <c r="C460" s="32" t="s">
        <v>69</v>
      </c>
      <c r="D460" s="36">
        <v>250000</v>
      </c>
      <c r="E460" s="28">
        <f t="shared" si="15"/>
        <v>0</v>
      </c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ht="12" customHeight="1">
      <c r="A461" s="32" t="s">
        <v>660</v>
      </c>
      <c r="B461" s="32" t="s">
        <v>44</v>
      </c>
      <c r="C461" s="32" t="s">
        <v>68</v>
      </c>
      <c r="D461" s="36">
        <v>200000</v>
      </c>
      <c r="E461" s="28">
        <f t="shared" si="15"/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ht="12" customHeight="1">
      <c r="A462" s="32" t="s">
        <v>661</v>
      </c>
      <c r="B462" s="32" t="s">
        <v>44</v>
      </c>
      <c r="C462" s="32" t="s">
        <v>68</v>
      </c>
      <c r="D462" s="36">
        <v>750000</v>
      </c>
      <c r="E462" s="28">
        <f t="shared" si="15"/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ht="12" customHeight="1">
      <c r="A463" s="32" t="s">
        <v>662</v>
      </c>
      <c r="B463" s="32" t="s">
        <v>44</v>
      </c>
      <c r="C463" s="32" t="s">
        <v>68</v>
      </c>
      <c r="D463" s="36">
        <v>1500000</v>
      </c>
      <c r="E463" s="28">
        <f t="shared" si="15"/>
        <v>20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3</v>
      </c>
      <c r="S463" s="28">
        <v>-1</v>
      </c>
      <c r="T463" s="28">
        <v>3</v>
      </c>
      <c r="U463" s="28">
        <v>0</v>
      </c>
      <c r="V463" s="28">
        <v>1</v>
      </c>
      <c r="W463" s="28">
        <v>0</v>
      </c>
      <c r="X463" s="28">
        <v>0</v>
      </c>
      <c r="Y463" s="28">
        <v>0</v>
      </c>
      <c r="Z463" s="28">
        <v>3</v>
      </c>
      <c r="AA463" s="28">
        <v>1</v>
      </c>
      <c r="AB463" s="28">
        <v>0</v>
      </c>
      <c r="AC463" s="28">
        <v>5</v>
      </c>
      <c r="AD463" s="28">
        <v>1</v>
      </c>
      <c r="AE463" s="28">
        <v>1</v>
      </c>
      <c r="AF463" s="28">
        <v>0</v>
      </c>
      <c r="AG463" s="28">
        <v>1</v>
      </c>
      <c r="AH463" s="28">
        <v>2</v>
      </c>
      <c r="AI463" s="28">
        <v>0</v>
      </c>
      <c r="AJ463" s="28">
        <v>0</v>
      </c>
      <c r="AK463" s="28">
        <v>0</v>
      </c>
    </row>
    <row r="464" spans="1:37" ht="12" customHeight="1">
      <c r="A464" s="32" t="s">
        <v>663</v>
      </c>
      <c r="B464" s="32" t="s">
        <v>44</v>
      </c>
      <c r="C464" s="32" t="s">
        <v>68</v>
      </c>
      <c r="D464" s="36">
        <v>2500000</v>
      </c>
      <c r="E464" s="28">
        <f t="shared" si="15"/>
        <v>23</v>
      </c>
      <c r="F464" s="28">
        <v>0</v>
      </c>
      <c r="G464" s="28">
        <v>6</v>
      </c>
      <c r="H464" s="28">
        <v>0</v>
      </c>
      <c r="I464" s="28">
        <v>3</v>
      </c>
      <c r="J464" s="28">
        <v>3</v>
      </c>
      <c r="K464" s="28">
        <v>9</v>
      </c>
      <c r="L464" s="28">
        <v>0</v>
      </c>
      <c r="M464" s="28">
        <v>-1</v>
      </c>
      <c r="N464" s="28">
        <v>2</v>
      </c>
      <c r="O464" s="28">
        <v>1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ht="12" customHeight="1">
      <c r="A465" s="32" t="s">
        <v>664</v>
      </c>
      <c r="B465" s="32" t="s">
        <v>44</v>
      </c>
      <c r="C465" s="32" t="s">
        <v>68</v>
      </c>
      <c r="D465" s="36">
        <v>3000000</v>
      </c>
      <c r="E465" s="28">
        <f t="shared" si="15"/>
        <v>53</v>
      </c>
      <c r="F465" s="28">
        <v>1</v>
      </c>
      <c r="G465" s="28">
        <v>0</v>
      </c>
      <c r="H465" s="28">
        <v>0</v>
      </c>
      <c r="I465" s="28">
        <v>0</v>
      </c>
      <c r="J465" s="28">
        <v>3</v>
      </c>
      <c r="K465" s="28">
        <v>7</v>
      </c>
      <c r="L465" s="28">
        <v>0</v>
      </c>
      <c r="M465" s="28">
        <v>0</v>
      </c>
      <c r="N465" s="28">
        <v>5</v>
      </c>
      <c r="O465" s="28">
        <v>1</v>
      </c>
      <c r="P465" s="28">
        <v>0</v>
      </c>
      <c r="Q465" s="28">
        <v>0</v>
      </c>
      <c r="R465" s="28">
        <v>3</v>
      </c>
      <c r="S465" s="28">
        <v>0</v>
      </c>
      <c r="T465" s="28">
        <v>7</v>
      </c>
      <c r="U465" s="28">
        <v>0</v>
      </c>
      <c r="V465" s="28">
        <v>4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11</v>
      </c>
      <c r="AD465" s="28">
        <v>1</v>
      </c>
      <c r="AE465" s="28">
        <v>1</v>
      </c>
      <c r="AF465" s="28">
        <v>3</v>
      </c>
      <c r="AG465" s="28">
        <v>0</v>
      </c>
      <c r="AH465" s="28">
        <v>0</v>
      </c>
      <c r="AI465" s="28">
        <v>3</v>
      </c>
      <c r="AJ465" s="28">
        <v>3</v>
      </c>
      <c r="AK465" s="28">
        <v>0</v>
      </c>
    </row>
    <row r="466" spans="1:37" ht="12" customHeight="1">
      <c r="A466" s="32" t="s">
        <v>665</v>
      </c>
      <c r="B466" s="32" t="s">
        <v>44</v>
      </c>
      <c r="C466" s="32" t="s">
        <v>68</v>
      </c>
      <c r="D466" s="36">
        <v>3000000</v>
      </c>
      <c r="E466" s="28">
        <f t="shared" si="15"/>
        <v>56</v>
      </c>
      <c r="F466" s="28">
        <v>0</v>
      </c>
      <c r="G466" s="28">
        <v>3</v>
      </c>
      <c r="H466" s="28">
        <v>3</v>
      </c>
      <c r="I466" s="28">
        <v>1</v>
      </c>
      <c r="J466" s="28">
        <v>2</v>
      </c>
      <c r="K466" s="28">
        <v>3</v>
      </c>
      <c r="L466" s="28">
        <v>0</v>
      </c>
      <c r="M466" s="28">
        <v>0</v>
      </c>
      <c r="N466" s="28">
        <v>6</v>
      </c>
      <c r="O466" s="28">
        <v>1</v>
      </c>
      <c r="P466" s="28">
        <v>0</v>
      </c>
      <c r="Q466" s="28">
        <v>0</v>
      </c>
      <c r="R466" s="28">
        <v>5</v>
      </c>
      <c r="S466" s="28">
        <v>2</v>
      </c>
      <c r="T466" s="28">
        <v>0</v>
      </c>
      <c r="U466" s="28">
        <v>0</v>
      </c>
      <c r="V466" s="28">
        <v>1</v>
      </c>
      <c r="W466" s="28">
        <v>0</v>
      </c>
      <c r="X466" s="28">
        <v>0</v>
      </c>
      <c r="Y466" s="28">
        <v>0</v>
      </c>
      <c r="Z466" s="28">
        <v>3</v>
      </c>
      <c r="AA466" s="28">
        <v>5</v>
      </c>
      <c r="AB466" s="28">
        <v>0</v>
      </c>
      <c r="AC466" s="28">
        <v>3</v>
      </c>
      <c r="AD466" s="28">
        <v>0</v>
      </c>
      <c r="AE466" s="28">
        <v>1</v>
      </c>
      <c r="AF466" s="28">
        <v>3</v>
      </c>
      <c r="AG466" s="28">
        <v>1</v>
      </c>
      <c r="AH466" s="28">
        <v>3</v>
      </c>
      <c r="AI466" s="28">
        <v>3</v>
      </c>
      <c r="AJ466" s="28">
        <v>7</v>
      </c>
      <c r="AK466" s="28">
        <v>0</v>
      </c>
    </row>
    <row r="467" spans="1:37" ht="12" customHeight="1">
      <c r="A467" s="32" t="s">
        <v>666</v>
      </c>
      <c r="B467" s="32" t="s">
        <v>44</v>
      </c>
      <c r="C467" s="32" t="s">
        <v>70</v>
      </c>
      <c r="D467" s="36">
        <v>150000</v>
      </c>
      <c r="E467" s="28">
        <f t="shared" si="15"/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ht="12" customHeight="1">
      <c r="A468" s="32" t="s">
        <v>667</v>
      </c>
      <c r="B468" s="32" t="s">
        <v>44</v>
      </c>
      <c r="C468" s="32" t="s">
        <v>70</v>
      </c>
      <c r="D468" s="36">
        <v>500000</v>
      </c>
      <c r="E468" s="28">
        <f t="shared" si="15"/>
        <v>17</v>
      </c>
      <c r="F468" s="28">
        <v>1</v>
      </c>
      <c r="G468" s="28">
        <v>9</v>
      </c>
      <c r="H468" s="28">
        <v>0</v>
      </c>
      <c r="I468" s="28">
        <v>1</v>
      </c>
      <c r="J468" s="28">
        <v>3</v>
      </c>
      <c r="K468" s="28">
        <v>0</v>
      </c>
      <c r="L468" s="28">
        <v>0</v>
      </c>
      <c r="M468" s="28">
        <v>0</v>
      </c>
      <c r="N468" s="28">
        <v>3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ht="12" customHeight="1">
      <c r="A469" s="32" t="s">
        <v>668</v>
      </c>
      <c r="B469" s="32" t="s">
        <v>44</v>
      </c>
      <c r="C469" s="32" t="s">
        <v>70</v>
      </c>
      <c r="D469" s="36">
        <v>750000</v>
      </c>
      <c r="E469" s="28">
        <f t="shared" si="15"/>
        <v>56</v>
      </c>
      <c r="F469" s="28">
        <v>1</v>
      </c>
      <c r="G469" s="28">
        <v>6</v>
      </c>
      <c r="H469" s="28">
        <v>1</v>
      </c>
      <c r="I469" s="28">
        <v>1</v>
      </c>
      <c r="J469" s="28">
        <v>6</v>
      </c>
      <c r="K469" s="28">
        <v>3</v>
      </c>
      <c r="L469" s="28">
        <v>0</v>
      </c>
      <c r="M469" s="28">
        <v>0</v>
      </c>
      <c r="N469" s="28">
        <v>6</v>
      </c>
      <c r="O469" s="28">
        <v>1</v>
      </c>
      <c r="P469" s="28">
        <v>1</v>
      </c>
      <c r="Q469" s="28">
        <v>3</v>
      </c>
      <c r="R469" s="28">
        <v>3</v>
      </c>
      <c r="S469" s="28">
        <v>0</v>
      </c>
      <c r="T469" s="28">
        <v>3</v>
      </c>
      <c r="U469" s="28">
        <v>0</v>
      </c>
      <c r="V469" s="28">
        <v>1</v>
      </c>
      <c r="W469" s="28">
        <v>3</v>
      </c>
      <c r="X469" s="28">
        <v>1</v>
      </c>
      <c r="Y469" s="28">
        <v>1</v>
      </c>
      <c r="Z469" s="28">
        <v>0</v>
      </c>
      <c r="AA469" s="28">
        <v>1</v>
      </c>
      <c r="AB469" s="28">
        <v>0</v>
      </c>
      <c r="AC469" s="28">
        <v>6</v>
      </c>
      <c r="AD469" s="28">
        <v>1</v>
      </c>
      <c r="AE469" s="28">
        <v>0</v>
      </c>
      <c r="AF469" s="28">
        <v>6</v>
      </c>
      <c r="AG469" s="28">
        <v>1</v>
      </c>
      <c r="AH469" s="28">
        <v>0</v>
      </c>
      <c r="AI469" s="28">
        <v>0</v>
      </c>
      <c r="AJ469" s="28">
        <v>0</v>
      </c>
      <c r="AK469" s="28">
        <v>0</v>
      </c>
    </row>
    <row r="470" spans="1:37" ht="12" customHeight="1">
      <c r="A470" s="32" t="s">
        <v>669</v>
      </c>
      <c r="B470" s="32" t="s">
        <v>44</v>
      </c>
      <c r="C470" s="32" t="s">
        <v>70</v>
      </c>
      <c r="D470" s="36">
        <v>750000</v>
      </c>
      <c r="E470" s="28">
        <f t="shared" si="15"/>
        <v>37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6</v>
      </c>
      <c r="O470" s="28">
        <v>0</v>
      </c>
      <c r="P470" s="28">
        <v>1</v>
      </c>
      <c r="Q470" s="28">
        <v>0</v>
      </c>
      <c r="R470" s="28">
        <v>0</v>
      </c>
      <c r="S470" s="28">
        <v>0</v>
      </c>
      <c r="T470" s="28">
        <v>3</v>
      </c>
      <c r="U470" s="28">
        <v>0</v>
      </c>
      <c r="V470" s="28">
        <v>0</v>
      </c>
      <c r="W470" s="28">
        <v>3</v>
      </c>
      <c r="X470" s="28">
        <v>1</v>
      </c>
      <c r="Y470" s="28">
        <v>1</v>
      </c>
      <c r="Z470" s="28">
        <v>6</v>
      </c>
      <c r="AA470" s="28">
        <v>1</v>
      </c>
      <c r="AB470" s="28">
        <v>0</v>
      </c>
      <c r="AC470" s="28">
        <v>1</v>
      </c>
      <c r="AD470" s="28">
        <v>0</v>
      </c>
      <c r="AE470" s="28">
        <v>0</v>
      </c>
      <c r="AF470" s="28">
        <v>3</v>
      </c>
      <c r="AG470" s="28">
        <v>0</v>
      </c>
      <c r="AH470" s="28">
        <v>3</v>
      </c>
      <c r="AI470" s="28">
        <v>3</v>
      </c>
      <c r="AJ470" s="28">
        <v>5</v>
      </c>
      <c r="AK470" s="28">
        <v>0</v>
      </c>
    </row>
    <row r="471" spans="1:37" ht="12" customHeight="1">
      <c r="A471" s="32" t="s">
        <v>670</v>
      </c>
      <c r="B471" s="32" t="s">
        <v>44</v>
      </c>
      <c r="C471" s="32" t="s">
        <v>70</v>
      </c>
      <c r="D471" s="36">
        <v>1500000</v>
      </c>
      <c r="E471" s="28">
        <f t="shared" si="15"/>
        <v>60</v>
      </c>
      <c r="F471" s="28">
        <v>0</v>
      </c>
      <c r="G471" s="28">
        <v>6</v>
      </c>
      <c r="H471" s="28">
        <v>1</v>
      </c>
      <c r="I471" s="28">
        <v>0</v>
      </c>
      <c r="J471" s="28">
        <v>3</v>
      </c>
      <c r="K471" s="28">
        <v>3</v>
      </c>
      <c r="L471" s="28">
        <v>0</v>
      </c>
      <c r="M471" s="28">
        <v>0</v>
      </c>
      <c r="N471" s="28">
        <v>0</v>
      </c>
      <c r="O471" s="28">
        <v>1</v>
      </c>
      <c r="P471" s="28">
        <v>3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2</v>
      </c>
      <c r="W471" s="28">
        <v>0</v>
      </c>
      <c r="X471" s="28">
        <v>0</v>
      </c>
      <c r="Y471" s="28">
        <v>0</v>
      </c>
      <c r="Z471" s="28">
        <v>3</v>
      </c>
      <c r="AA471" s="28">
        <v>1</v>
      </c>
      <c r="AB471" s="28">
        <v>0</v>
      </c>
      <c r="AC471" s="28">
        <v>11</v>
      </c>
      <c r="AD471" s="28">
        <v>1</v>
      </c>
      <c r="AE471" s="28">
        <v>4</v>
      </c>
      <c r="AF471" s="28">
        <v>3</v>
      </c>
      <c r="AG471" s="28">
        <v>0</v>
      </c>
      <c r="AH471" s="28">
        <v>6</v>
      </c>
      <c r="AI471" s="28">
        <v>3</v>
      </c>
      <c r="AJ471" s="28">
        <v>6</v>
      </c>
      <c r="AK471" s="28">
        <v>3</v>
      </c>
    </row>
    <row r="472" spans="1:37" ht="12" customHeight="1">
      <c r="A472" s="32" t="s">
        <v>671</v>
      </c>
      <c r="B472" s="32" t="s">
        <v>44</v>
      </c>
      <c r="C472" s="32" t="s">
        <v>70</v>
      </c>
      <c r="D472" s="36">
        <v>1500000</v>
      </c>
      <c r="E472" s="28">
        <f t="shared" si="15"/>
        <v>27</v>
      </c>
      <c r="F472" s="28">
        <v>1</v>
      </c>
      <c r="G472" s="28">
        <v>6</v>
      </c>
      <c r="H472" s="28">
        <v>1</v>
      </c>
      <c r="I472" s="28">
        <v>0</v>
      </c>
      <c r="J472" s="28">
        <v>3</v>
      </c>
      <c r="K472" s="28">
        <v>2</v>
      </c>
      <c r="L472" s="28">
        <v>0</v>
      </c>
      <c r="M472" s="28">
        <v>0</v>
      </c>
      <c r="N472" s="28">
        <v>6</v>
      </c>
      <c r="O472" s="28">
        <v>1</v>
      </c>
      <c r="P472" s="28">
        <v>1</v>
      </c>
      <c r="Q472" s="28">
        <v>0</v>
      </c>
      <c r="R472" s="28">
        <v>3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3</v>
      </c>
      <c r="AI472" s="28">
        <v>0</v>
      </c>
      <c r="AJ472" s="28">
        <v>0</v>
      </c>
      <c r="AK472" s="28">
        <v>0</v>
      </c>
    </row>
    <row r="473" spans="1:37" ht="12" customHeight="1">
      <c r="A473" s="32" t="s">
        <v>672</v>
      </c>
      <c r="B473" s="32" t="s">
        <v>44</v>
      </c>
      <c r="C473" s="32" t="s">
        <v>70</v>
      </c>
      <c r="D473" s="36">
        <v>1500000</v>
      </c>
      <c r="E473" s="28">
        <f t="shared" si="15"/>
        <v>21</v>
      </c>
      <c r="F473" s="28">
        <v>1</v>
      </c>
      <c r="G473" s="28">
        <v>3</v>
      </c>
      <c r="H473" s="28">
        <v>0</v>
      </c>
      <c r="I473" s="28">
        <v>1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3</v>
      </c>
      <c r="X473" s="28">
        <v>1</v>
      </c>
      <c r="Y473" s="28">
        <v>1</v>
      </c>
      <c r="Z473" s="28">
        <v>3</v>
      </c>
      <c r="AA473" s="28">
        <v>1</v>
      </c>
      <c r="AB473" s="28">
        <v>0</v>
      </c>
      <c r="AC473" s="28">
        <v>6</v>
      </c>
      <c r="AD473" s="28">
        <v>1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ht="12" customHeight="1">
      <c r="A474" s="32" t="s">
        <v>673</v>
      </c>
      <c r="B474" s="32" t="s">
        <v>44</v>
      </c>
      <c r="C474" s="32" t="s">
        <v>70</v>
      </c>
      <c r="D474" s="36">
        <v>1500000</v>
      </c>
      <c r="E474" s="28">
        <f t="shared" si="15"/>
        <v>65</v>
      </c>
      <c r="F474" s="28">
        <v>0</v>
      </c>
      <c r="G474" s="28">
        <v>3</v>
      </c>
      <c r="H474" s="28">
        <v>1</v>
      </c>
      <c r="I474" s="28">
        <v>1</v>
      </c>
      <c r="J474" s="28">
        <v>5</v>
      </c>
      <c r="K474" s="28">
        <v>3</v>
      </c>
      <c r="L474" s="28">
        <v>0</v>
      </c>
      <c r="M474" s="28">
        <v>0</v>
      </c>
      <c r="N474" s="28">
        <v>6</v>
      </c>
      <c r="O474" s="28">
        <v>1</v>
      </c>
      <c r="P474" s="28">
        <v>1</v>
      </c>
      <c r="Q474" s="28">
        <v>3</v>
      </c>
      <c r="R474" s="28">
        <v>6</v>
      </c>
      <c r="S474" s="28">
        <v>0</v>
      </c>
      <c r="T474" s="28">
        <v>2</v>
      </c>
      <c r="U474" s="28">
        <v>0</v>
      </c>
      <c r="V474" s="28">
        <v>1</v>
      </c>
      <c r="W474" s="28">
        <v>5</v>
      </c>
      <c r="X474" s="28">
        <v>0</v>
      </c>
      <c r="Y474" s="28">
        <v>1</v>
      </c>
      <c r="Z474" s="28">
        <v>3</v>
      </c>
      <c r="AA474" s="28">
        <v>1</v>
      </c>
      <c r="AB474" s="28">
        <v>0</v>
      </c>
      <c r="AC474" s="28">
        <v>4</v>
      </c>
      <c r="AD474" s="28">
        <v>1</v>
      </c>
      <c r="AE474" s="28">
        <v>1</v>
      </c>
      <c r="AF474" s="28">
        <v>2</v>
      </c>
      <c r="AG474" s="28">
        <v>0</v>
      </c>
      <c r="AH474" s="28">
        <v>5</v>
      </c>
      <c r="AI474" s="28">
        <v>6</v>
      </c>
      <c r="AJ474" s="28">
        <v>3</v>
      </c>
      <c r="AK474" s="28">
        <v>0</v>
      </c>
    </row>
    <row r="475" spans="1:37" ht="12" customHeight="1">
      <c r="A475" s="32" t="s">
        <v>674</v>
      </c>
      <c r="B475" s="32" t="s">
        <v>44</v>
      </c>
      <c r="C475" s="32" t="s">
        <v>70</v>
      </c>
      <c r="D475" s="36">
        <v>1750000</v>
      </c>
      <c r="E475" s="28">
        <f t="shared" si="15"/>
        <v>32</v>
      </c>
      <c r="F475" s="28">
        <v>1</v>
      </c>
      <c r="G475" s="28">
        <v>5</v>
      </c>
      <c r="H475" s="28">
        <v>1</v>
      </c>
      <c r="I475" s="28">
        <v>1</v>
      </c>
      <c r="J475" s="28">
        <v>0</v>
      </c>
      <c r="K475" s="28">
        <v>0</v>
      </c>
      <c r="L475" s="28">
        <v>0</v>
      </c>
      <c r="M475" s="28">
        <v>0</v>
      </c>
      <c r="N475" s="28">
        <v>6</v>
      </c>
      <c r="O475" s="28">
        <v>0</v>
      </c>
      <c r="P475" s="28">
        <v>0</v>
      </c>
      <c r="Q475" s="28">
        <v>0</v>
      </c>
      <c r="R475" s="28">
        <v>5</v>
      </c>
      <c r="S475" s="28">
        <v>0</v>
      </c>
      <c r="T475" s="28">
        <v>6</v>
      </c>
      <c r="U475" s="28">
        <v>0</v>
      </c>
      <c r="V475" s="28">
        <v>1</v>
      </c>
      <c r="W475" s="28">
        <v>6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ht="12" customHeight="1">
      <c r="A476" s="32" t="s">
        <v>675</v>
      </c>
      <c r="B476" s="32" t="s">
        <v>44</v>
      </c>
      <c r="C476" s="32" t="s">
        <v>70</v>
      </c>
      <c r="D476" s="36">
        <v>2000000</v>
      </c>
      <c r="E476" s="28">
        <f t="shared" si="15"/>
        <v>69</v>
      </c>
      <c r="F476" s="28">
        <v>0</v>
      </c>
      <c r="G476" s="28">
        <v>3</v>
      </c>
      <c r="H476" s="28">
        <v>1</v>
      </c>
      <c r="I476" s="28">
        <v>1</v>
      </c>
      <c r="J476" s="28">
        <v>0</v>
      </c>
      <c r="K476" s="28">
        <v>0</v>
      </c>
      <c r="L476" s="28">
        <v>0</v>
      </c>
      <c r="M476" s="28">
        <v>0</v>
      </c>
      <c r="N476" s="28">
        <v>8</v>
      </c>
      <c r="O476" s="28">
        <v>1</v>
      </c>
      <c r="P476" s="28">
        <v>3</v>
      </c>
      <c r="Q476" s="28">
        <v>0</v>
      </c>
      <c r="R476" s="28">
        <v>3</v>
      </c>
      <c r="S476" s="28">
        <v>2</v>
      </c>
      <c r="T476" s="28">
        <v>5</v>
      </c>
      <c r="U476" s="28">
        <v>0</v>
      </c>
      <c r="V476" s="28">
        <v>3</v>
      </c>
      <c r="W476" s="28">
        <v>3</v>
      </c>
      <c r="X476" s="28">
        <v>1</v>
      </c>
      <c r="Y476" s="28">
        <v>4</v>
      </c>
      <c r="Z476" s="28">
        <v>3</v>
      </c>
      <c r="AA476" s="28">
        <v>0</v>
      </c>
      <c r="AB476" s="28">
        <v>0</v>
      </c>
      <c r="AC476" s="28">
        <v>3</v>
      </c>
      <c r="AD476" s="28">
        <v>0</v>
      </c>
      <c r="AE476" s="28">
        <v>3</v>
      </c>
      <c r="AF476" s="28">
        <v>5</v>
      </c>
      <c r="AG476" s="28">
        <v>1</v>
      </c>
      <c r="AH476" s="28">
        <v>3</v>
      </c>
      <c r="AI476" s="28">
        <v>3</v>
      </c>
      <c r="AJ476" s="28">
        <v>8</v>
      </c>
      <c r="AK476" s="28">
        <v>2</v>
      </c>
    </row>
    <row r="477" spans="1:37" ht="12" customHeight="1">
      <c r="A477" s="32" t="s">
        <v>676</v>
      </c>
      <c r="B477" s="32" t="s">
        <v>44</v>
      </c>
      <c r="C477" s="32" t="s">
        <v>70</v>
      </c>
      <c r="D477" s="36">
        <v>2000000</v>
      </c>
      <c r="E477" s="28">
        <f t="shared" si="15"/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ht="12" customHeight="1">
      <c r="A478" s="32" t="s">
        <v>677</v>
      </c>
      <c r="B478" s="32" t="s">
        <v>45</v>
      </c>
      <c r="C478" s="32" t="s">
        <v>60</v>
      </c>
      <c r="D478" s="36">
        <v>125000</v>
      </c>
      <c r="E478" s="28">
        <f aca="true" t="shared" si="16" ref="E478:E501">SUM(F478:AK478)</f>
        <v>3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1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1</v>
      </c>
      <c r="AI478" s="28">
        <v>1</v>
      </c>
      <c r="AJ478" s="28">
        <v>0</v>
      </c>
      <c r="AK478" s="28">
        <v>0</v>
      </c>
    </row>
    <row r="479" spans="1:37" ht="12" customHeight="1">
      <c r="A479" s="32" t="s">
        <v>678</v>
      </c>
      <c r="B479" s="32" t="s">
        <v>45</v>
      </c>
      <c r="C479" s="32" t="s">
        <v>60</v>
      </c>
      <c r="D479" s="36">
        <v>1000000</v>
      </c>
      <c r="E479" s="28">
        <f t="shared" si="16"/>
        <v>56</v>
      </c>
      <c r="F479" s="28">
        <v>3</v>
      </c>
      <c r="G479" s="28">
        <v>3</v>
      </c>
      <c r="H479" s="28">
        <v>1</v>
      </c>
      <c r="I479" s="28">
        <v>3</v>
      </c>
      <c r="J479" s="28">
        <v>0</v>
      </c>
      <c r="K479" s="28">
        <v>1</v>
      </c>
      <c r="L479" s="28">
        <v>0</v>
      </c>
      <c r="M479" s="28">
        <v>4</v>
      </c>
      <c r="N479" s="28">
        <v>4</v>
      </c>
      <c r="O479" s="28">
        <v>0</v>
      </c>
      <c r="P479" s="28">
        <v>1</v>
      </c>
      <c r="Q479" s="28">
        <v>0</v>
      </c>
      <c r="R479" s="28">
        <v>0</v>
      </c>
      <c r="S479" s="28">
        <v>1</v>
      </c>
      <c r="T479" s="28">
        <v>1</v>
      </c>
      <c r="U479" s="28">
        <v>1</v>
      </c>
      <c r="V479" s="28">
        <v>1</v>
      </c>
      <c r="W479" s="28">
        <v>6</v>
      </c>
      <c r="X479" s="28">
        <v>3</v>
      </c>
      <c r="Y479" s="28">
        <v>0</v>
      </c>
      <c r="Z479" s="28">
        <v>0</v>
      </c>
      <c r="AA479" s="28">
        <v>0</v>
      </c>
      <c r="AB479" s="28">
        <v>3</v>
      </c>
      <c r="AC479" s="28">
        <v>0</v>
      </c>
      <c r="AD479" s="28">
        <v>6</v>
      </c>
      <c r="AE479" s="28">
        <v>3</v>
      </c>
      <c r="AF479" s="28">
        <v>0</v>
      </c>
      <c r="AG479" s="28">
        <v>6</v>
      </c>
      <c r="AH479" s="28">
        <v>1</v>
      </c>
      <c r="AI479" s="28">
        <v>0</v>
      </c>
      <c r="AJ479" s="28">
        <v>0</v>
      </c>
      <c r="AK479" s="28">
        <v>4</v>
      </c>
    </row>
    <row r="480" spans="1:37" ht="12" customHeight="1">
      <c r="A480" s="32" t="s">
        <v>679</v>
      </c>
      <c r="B480" s="32" t="s">
        <v>45</v>
      </c>
      <c r="C480" s="32" t="s">
        <v>69</v>
      </c>
      <c r="D480" s="36">
        <v>250000</v>
      </c>
      <c r="E480" s="28">
        <f t="shared" si="16"/>
        <v>7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3</v>
      </c>
      <c r="AC480" s="28">
        <v>0</v>
      </c>
      <c r="AD480" s="28">
        <v>0</v>
      </c>
      <c r="AE480" s="28">
        <v>0</v>
      </c>
      <c r="AF480" s="28">
        <v>0</v>
      </c>
      <c r="AG480" s="28">
        <v>4</v>
      </c>
      <c r="AH480" s="28">
        <v>0</v>
      </c>
      <c r="AI480" s="28">
        <v>0</v>
      </c>
      <c r="AJ480" s="28">
        <v>0</v>
      </c>
      <c r="AK480" s="28">
        <v>0</v>
      </c>
    </row>
    <row r="481" spans="1:37" ht="12" customHeight="1">
      <c r="A481" s="32" t="s">
        <v>680</v>
      </c>
      <c r="B481" s="32" t="s">
        <v>45</v>
      </c>
      <c r="C481" s="32" t="s">
        <v>69</v>
      </c>
      <c r="D481" s="36">
        <v>250000</v>
      </c>
      <c r="E481" s="28">
        <f t="shared" si="16"/>
        <v>2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2</v>
      </c>
    </row>
    <row r="482" spans="1:37" ht="12" customHeight="1">
      <c r="A482" s="32" t="s">
        <v>681</v>
      </c>
      <c r="B482" s="32" t="s">
        <v>45</v>
      </c>
      <c r="C482" s="32" t="s">
        <v>69</v>
      </c>
      <c r="D482" s="36">
        <v>750000</v>
      </c>
      <c r="E482" s="28">
        <f t="shared" si="16"/>
        <v>42</v>
      </c>
      <c r="F482" s="28">
        <v>2</v>
      </c>
      <c r="G482" s="28">
        <v>8</v>
      </c>
      <c r="H482" s="28">
        <v>1</v>
      </c>
      <c r="I482" s="28">
        <v>2</v>
      </c>
      <c r="J482" s="28">
        <v>0</v>
      </c>
      <c r="K482" s="28">
        <v>-1</v>
      </c>
      <c r="L482" s="28">
        <v>0</v>
      </c>
      <c r="M482" s="28">
        <v>-1</v>
      </c>
      <c r="N482" s="28">
        <v>4</v>
      </c>
      <c r="O482" s="28">
        <v>0</v>
      </c>
      <c r="P482" s="28">
        <v>1</v>
      </c>
      <c r="Q482" s="28">
        <v>-2</v>
      </c>
      <c r="R482" s="28">
        <v>-1</v>
      </c>
      <c r="S482" s="28">
        <v>1</v>
      </c>
      <c r="T482" s="28">
        <v>1</v>
      </c>
      <c r="U482" s="28">
        <v>0</v>
      </c>
      <c r="V482" s="28">
        <v>1</v>
      </c>
      <c r="W482" s="28">
        <v>4</v>
      </c>
      <c r="X482" s="28">
        <v>3</v>
      </c>
      <c r="Y482" s="28">
        <v>0</v>
      </c>
      <c r="Z482" s="28">
        <v>0</v>
      </c>
      <c r="AA482" s="28">
        <v>0</v>
      </c>
      <c r="AB482" s="28">
        <v>3</v>
      </c>
      <c r="AC482" s="28">
        <v>0</v>
      </c>
      <c r="AD482" s="28">
        <v>6</v>
      </c>
      <c r="AE482" s="28">
        <v>3</v>
      </c>
      <c r="AF482" s="28">
        <v>0</v>
      </c>
      <c r="AG482" s="28">
        <v>4</v>
      </c>
      <c r="AH482" s="28">
        <v>1</v>
      </c>
      <c r="AI482" s="28">
        <v>0</v>
      </c>
      <c r="AJ482" s="28">
        <v>0</v>
      </c>
      <c r="AK482" s="28">
        <v>2</v>
      </c>
    </row>
    <row r="483" spans="1:37" ht="12" customHeight="1">
      <c r="A483" s="32" t="s">
        <v>682</v>
      </c>
      <c r="B483" s="32" t="s">
        <v>45</v>
      </c>
      <c r="C483" s="32" t="s">
        <v>69</v>
      </c>
      <c r="D483" s="36">
        <v>750000</v>
      </c>
      <c r="E483" s="28">
        <f t="shared" si="16"/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ht="12" customHeight="1">
      <c r="A484" s="32" t="s">
        <v>683</v>
      </c>
      <c r="B484" s="32" t="s">
        <v>45</v>
      </c>
      <c r="C484" s="32" t="s">
        <v>69</v>
      </c>
      <c r="D484" s="36">
        <v>1500000</v>
      </c>
      <c r="E484" s="28">
        <f t="shared" si="16"/>
        <v>34</v>
      </c>
      <c r="F484" s="28">
        <v>3</v>
      </c>
      <c r="G484" s="28">
        <v>3</v>
      </c>
      <c r="H484" s="28">
        <v>1</v>
      </c>
      <c r="I484" s="28">
        <v>3</v>
      </c>
      <c r="J484" s="28">
        <v>0</v>
      </c>
      <c r="K484" s="28">
        <v>0</v>
      </c>
      <c r="L484" s="28">
        <v>0</v>
      </c>
      <c r="M484" s="28">
        <v>2</v>
      </c>
      <c r="N484" s="28">
        <v>4</v>
      </c>
      <c r="O484" s="28">
        <v>0</v>
      </c>
      <c r="P484" s="28">
        <v>0</v>
      </c>
      <c r="Q484" s="28">
        <v>1</v>
      </c>
      <c r="R484" s="28">
        <v>-1</v>
      </c>
      <c r="S484" s="28">
        <v>1</v>
      </c>
      <c r="T484" s="28">
        <v>1</v>
      </c>
      <c r="U484" s="28">
        <v>1</v>
      </c>
      <c r="V484" s="28">
        <v>1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3</v>
      </c>
      <c r="AC484" s="28">
        <v>0</v>
      </c>
      <c r="AD484" s="28">
        <v>4</v>
      </c>
      <c r="AE484" s="28">
        <v>3</v>
      </c>
      <c r="AF484" s="28">
        <v>0</v>
      </c>
      <c r="AG484" s="28">
        <v>0</v>
      </c>
      <c r="AH484" s="28">
        <v>1</v>
      </c>
      <c r="AI484" s="28">
        <v>1</v>
      </c>
      <c r="AJ484" s="28">
        <v>0</v>
      </c>
      <c r="AK484" s="28">
        <v>2</v>
      </c>
    </row>
    <row r="485" spans="1:37" ht="12" customHeight="1">
      <c r="A485" s="32" t="s">
        <v>684</v>
      </c>
      <c r="B485" s="32" t="s">
        <v>45</v>
      </c>
      <c r="C485" s="32" t="s">
        <v>69</v>
      </c>
      <c r="D485" s="36">
        <v>1500000</v>
      </c>
      <c r="E485" s="28">
        <f t="shared" si="16"/>
        <v>32</v>
      </c>
      <c r="F485" s="28">
        <v>3</v>
      </c>
      <c r="G485" s="28">
        <v>3</v>
      </c>
      <c r="H485" s="28">
        <v>1</v>
      </c>
      <c r="I485" s="28">
        <v>3</v>
      </c>
      <c r="J485" s="28">
        <v>0</v>
      </c>
      <c r="K485" s="28">
        <v>1</v>
      </c>
      <c r="L485" s="28">
        <v>0</v>
      </c>
      <c r="M485" s="28">
        <v>2</v>
      </c>
      <c r="N485" s="28">
        <v>4</v>
      </c>
      <c r="O485" s="28">
        <v>0</v>
      </c>
      <c r="P485" s="28">
        <v>0</v>
      </c>
      <c r="Q485" s="28">
        <v>1</v>
      </c>
      <c r="R485" s="28">
        <v>0</v>
      </c>
      <c r="S485" s="28">
        <v>1</v>
      </c>
      <c r="T485" s="28">
        <v>3</v>
      </c>
      <c r="U485" s="28">
        <v>1</v>
      </c>
      <c r="V485" s="28">
        <v>1</v>
      </c>
      <c r="W485" s="28">
        <v>4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4</v>
      </c>
      <c r="AH485" s="28">
        <v>0</v>
      </c>
      <c r="AI485" s="28">
        <v>0</v>
      </c>
      <c r="AJ485" s="28">
        <v>0</v>
      </c>
      <c r="AK485" s="28">
        <v>0</v>
      </c>
    </row>
    <row r="486" spans="1:37" ht="12" customHeight="1">
      <c r="A486" s="32" t="s">
        <v>685</v>
      </c>
      <c r="B486" s="32" t="s">
        <v>45</v>
      </c>
      <c r="C486" s="32" t="s">
        <v>68</v>
      </c>
      <c r="D486" s="36">
        <v>250000</v>
      </c>
      <c r="E486" s="28">
        <f t="shared" si="16"/>
        <v>-1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-1</v>
      </c>
      <c r="AK486" s="28">
        <v>0</v>
      </c>
    </row>
    <row r="487" spans="1:37" ht="12" customHeight="1">
      <c r="A487" s="32" t="s">
        <v>686</v>
      </c>
      <c r="B487" s="32" t="s">
        <v>45</v>
      </c>
      <c r="C487" s="32" t="s">
        <v>68</v>
      </c>
      <c r="D487" s="36">
        <v>300000</v>
      </c>
      <c r="E487" s="28">
        <f t="shared" si="16"/>
        <v>7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3</v>
      </c>
      <c r="Y487" s="28">
        <v>0</v>
      </c>
      <c r="Z487" s="28">
        <v>0</v>
      </c>
      <c r="AA487" s="28">
        <v>0</v>
      </c>
      <c r="AB487" s="28">
        <v>3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1</v>
      </c>
    </row>
    <row r="488" spans="1:37" ht="12" customHeight="1">
      <c r="A488" s="32" t="s">
        <v>687</v>
      </c>
      <c r="B488" s="32" t="s">
        <v>45</v>
      </c>
      <c r="C488" s="32" t="s">
        <v>68</v>
      </c>
      <c r="D488" s="36">
        <v>500000</v>
      </c>
      <c r="E488" s="28">
        <f t="shared" si="16"/>
        <v>54</v>
      </c>
      <c r="F488" s="28">
        <v>7</v>
      </c>
      <c r="G488" s="28">
        <v>3</v>
      </c>
      <c r="H488" s="28">
        <v>1</v>
      </c>
      <c r="I488" s="28">
        <v>3</v>
      </c>
      <c r="J488" s="28">
        <v>0</v>
      </c>
      <c r="K488" s="28">
        <v>1</v>
      </c>
      <c r="L488" s="28">
        <v>0</v>
      </c>
      <c r="M488" s="28">
        <v>1</v>
      </c>
      <c r="N488" s="28">
        <v>3</v>
      </c>
      <c r="O488" s="28">
        <v>0</v>
      </c>
      <c r="P488" s="28">
        <v>0</v>
      </c>
      <c r="Q488" s="28">
        <v>1</v>
      </c>
      <c r="R488" s="28">
        <v>0</v>
      </c>
      <c r="S488" s="28">
        <v>5</v>
      </c>
      <c r="T488" s="28">
        <v>1</v>
      </c>
      <c r="U488" s="28">
        <v>1</v>
      </c>
      <c r="V488" s="28">
        <v>4</v>
      </c>
      <c r="W488" s="28">
        <v>3</v>
      </c>
      <c r="X488" s="28">
        <v>3</v>
      </c>
      <c r="Y488" s="28">
        <v>0</v>
      </c>
      <c r="Z488" s="28">
        <v>0</v>
      </c>
      <c r="AA488" s="28">
        <v>0</v>
      </c>
      <c r="AB488" s="28">
        <v>7</v>
      </c>
      <c r="AC488" s="28">
        <v>0</v>
      </c>
      <c r="AD488" s="28">
        <v>3</v>
      </c>
      <c r="AE488" s="28">
        <v>3</v>
      </c>
      <c r="AF488" s="28">
        <v>0</v>
      </c>
      <c r="AG488" s="28">
        <v>3</v>
      </c>
      <c r="AH488" s="28">
        <v>1</v>
      </c>
      <c r="AI488" s="28">
        <v>1</v>
      </c>
      <c r="AJ488" s="28">
        <v>-1</v>
      </c>
      <c r="AK488" s="28">
        <v>0</v>
      </c>
    </row>
    <row r="489" spans="1:37" ht="12" customHeight="1">
      <c r="A489" s="32" t="s">
        <v>688</v>
      </c>
      <c r="B489" s="32" t="s">
        <v>45</v>
      </c>
      <c r="C489" s="32" t="s">
        <v>68</v>
      </c>
      <c r="D489" s="36">
        <v>500000</v>
      </c>
      <c r="E489" s="28">
        <f t="shared" si="16"/>
        <v>42</v>
      </c>
      <c r="F489" s="28">
        <v>2</v>
      </c>
      <c r="G489" s="28">
        <v>3</v>
      </c>
      <c r="H489" s="28">
        <v>1</v>
      </c>
      <c r="I489" s="28">
        <v>3</v>
      </c>
      <c r="J489" s="28">
        <v>0</v>
      </c>
      <c r="K489" s="28">
        <v>-2</v>
      </c>
      <c r="L489" s="28">
        <v>0</v>
      </c>
      <c r="M489" s="28">
        <v>1</v>
      </c>
      <c r="N489" s="28">
        <v>4</v>
      </c>
      <c r="O489" s="28">
        <v>0</v>
      </c>
      <c r="P489" s="28">
        <v>1</v>
      </c>
      <c r="Q489" s="28">
        <v>1</v>
      </c>
      <c r="R489" s="28">
        <v>-1</v>
      </c>
      <c r="S489" s="28">
        <v>1</v>
      </c>
      <c r="T489" s="28">
        <v>1</v>
      </c>
      <c r="U489" s="28">
        <v>1</v>
      </c>
      <c r="V489" s="28">
        <v>1</v>
      </c>
      <c r="W489" s="28">
        <v>3</v>
      </c>
      <c r="X489" s="28">
        <v>5</v>
      </c>
      <c r="Y489" s="28">
        <v>0</v>
      </c>
      <c r="Z489" s="28">
        <v>0</v>
      </c>
      <c r="AA489" s="28">
        <v>0</v>
      </c>
      <c r="AB489" s="28">
        <v>3</v>
      </c>
      <c r="AC489" s="28">
        <v>0</v>
      </c>
      <c r="AD489" s="28">
        <v>3</v>
      </c>
      <c r="AE489" s="28">
        <v>2</v>
      </c>
      <c r="AF489" s="28">
        <v>0</v>
      </c>
      <c r="AG489" s="28">
        <v>5</v>
      </c>
      <c r="AH489" s="28">
        <v>1</v>
      </c>
      <c r="AI489" s="28">
        <v>1</v>
      </c>
      <c r="AJ489" s="28">
        <v>1</v>
      </c>
      <c r="AK489" s="28">
        <v>1</v>
      </c>
    </row>
    <row r="490" spans="1:37" ht="12" customHeight="1">
      <c r="A490" s="32" t="s">
        <v>689</v>
      </c>
      <c r="B490" s="32" t="s">
        <v>45</v>
      </c>
      <c r="C490" s="32" t="s">
        <v>68</v>
      </c>
      <c r="D490" s="36">
        <v>750000</v>
      </c>
      <c r="E490" s="28">
        <f t="shared" si="16"/>
        <v>8</v>
      </c>
      <c r="F490" s="28">
        <v>0</v>
      </c>
      <c r="G490" s="28">
        <v>0</v>
      </c>
      <c r="H490" s="28">
        <v>0</v>
      </c>
      <c r="I490" s="28">
        <v>3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3</v>
      </c>
      <c r="AE490" s="28">
        <v>0</v>
      </c>
      <c r="AF490" s="28">
        <v>0</v>
      </c>
      <c r="AG490" s="28">
        <v>0</v>
      </c>
      <c r="AH490" s="28">
        <v>1</v>
      </c>
      <c r="AI490" s="28">
        <v>0</v>
      </c>
      <c r="AJ490" s="28">
        <v>0</v>
      </c>
      <c r="AK490" s="28">
        <v>1</v>
      </c>
    </row>
    <row r="491" spans="1:37" ht="12" customHeight="1">
      <c r="A491" s="32" t="s">
        <v>690</v>
      </c>
      <c r="B491" s="32" t="s">
        <v>45</v>
      </c>
      <c r="C491" s="32" t="s">
        <v>68</v>
      </c>
      <c r="D491" s="36">
        <v>750000</v>
      </c>
      <c r="E491" s="28">
        <f t="shared" si="16"/>
        <v>31</v>
      </c>
      <c r="F491" s="28">
        <v>3</v>
      </c>
      <c r="G491" s="28">
        <v>3</v>
      </c>
      <c r="H491" s="28">
        <v>0</v>
      </c>
      <c r="I491" s="28">
        <v>0</v>
      </c>
      <c r="J491" s="28">
        <v>0</v>
      </c>
      <c r="K491" s="28">
        <v>1</v>
      </c>
      <c r="L491" s="28">
        <v>0</v>
      </c>
      <c r="M491" s="28">
        <v>0</v>
      </c>
      <c r="N491" s="28">
        <v>0</v>
      </c>
      <c r="O491" s="28">
        <v>0</v>
      </c>
      <c r="P491" s="28">
        <v>1</v>
      </c>
      <c r="Q491" s="28">
        <v>0</v>
      </c>
      <c r="R491" s="28">
        <v>0</v>
      </c>
      <c r="S491" s="28">
        <v>0</v>
      </c>
      <c r="T491" s="28">
        <v>1</v>
      </c>
      <c r="U491" s="28">
        <v>0</v>
      </c>
      <c r="V491" s="28">
        <v>1</v>
      </c>
      <c r="W491" s="28">
        <v>3</v>
      </c>
      <c r="X491" s="28">
        <v>3</v>
      </c>
      <c r="Y491" s="28">
        <v>0</v>
      </c>
      <c r="Z491" s="28">
        <v>0</v>
      </c>
      <c r="AA491" s="28">
        <v>0</v>
      </c>
      <c r="AB491" s="28">
        <v>3</v>
      </c>
      <c r="AC491" s="28">
        <v>0</v>
      </c>
      <c r="AD491" s="28">
        <v>3</v>
      </c>
      <c r="AE491" s="28">
        <v>3</v>
      </c>
      <c r="AF491" s="28">
        <v>0</v>
      </c>
      <c r="AG491" s="28">
        <v>3</v>
      </c>
      <c r="AH491" s="28">
        <v>1</v>
      </c>
      <c r="AI491" s="28">
        <v>1</v>
      </c>
      <c r="AJ491" s="28">
        <v>0</v>
      </c>
      <c r="AK491" s="28">
        <v>1</v>
      </c>
    </row>
    <row r="492" spans="1:37" ht="12" customHeight="1">
      <c r="A492" s="32" t="s">
        <v>691</v>
      </c>
      <c r="B492" s="32" t="s">
        <v>45</v>
      </c>
      <c r="C492" s="32" t="s">
        <v>68</v>
      </c>
      <c r="D492" s="36">
        <v>1500000</v>
      </c>
      <c r="E492" s="28">
        <f t="shared" si="16"/>
        <v>52</v>
      </c>
      <c r="F492" s="28">
        <v>3</v>
      </c>
      <c r="G492" s="28">
        <v>0</v>
      </c>
      <c r="H492" s="28">
        <v>1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1</v>
      </c>
      <c r="Q492" s="28">
        <v>1</v>
      </c>
      <c r="R492" s="28">
        <v>0</v>
      </c>
      <c r="S492" s="28">
        <v>0</v>
      </c>
      <c r="T492" s="28">
        <v>0</v>
      </c>
      <c r="U492" s="28">
        <v>5</v>
      </c>
      <c r="V492" s="28">
        <v>1</v>
      </c>
      <c r="W492" s="28">
        <v>7</v>
      </c>
      <c r="X492" s="28">
        <v>3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3</v>
      </c>
      <c r="AE492" s="28">
        <v>0</v>
      </c>
      <c r="AF492" s="28">
        <v>0</v>
      </c>
      <c r="AG492" s="28">
        <v>15</v>
      </c>
      <c r="AH492" s="28">
        <v>5</v>
      </c>
      <c r="AI492" s="28">
        <v>3</v>
      </c>
      <c r="AJ492" s="28">
        <v>3</v>
      </c>
      <c r="AK492" s="28">
        <v>1</v>
      </c>
    </row>
    <row r="493" spans="1:37" ht="12" customHeight="1">
      <c r="A493" s="32" t="s">
        <v>692</v>
      </c>
      <c r="B493" s="32" t="s">
        <v>45</v>
      </c>
      <c r="C493" s="32" t="s">
        <v>68</v>
      </c>
      <c r="D493" s="36">
        <v>1750000</v>
      </c>
      <c r="E493" s="28">
        <f t="shared" si="16"/>
        <v>58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1</v>
      </c>
      <c r="L493" s="28">
        <v>0</v>
      </c>
      <c r="M493" s="28">
        <v>1</v>
      </c>
      <c r="N493" s="28">
        <v>4</v>
      </c>
      <c r="O493" s="28">
        <v>2</v>
      </c>
      <c r="P493" s="28">
        <v>1</v>
      </c>
      <c r="Q493" s="28">
        <v>1</v>
      </c>
      <c r="R493" s="28">
        <v>0</v>
      </c>
      <c r="S493" s="28">
        <v>9</v>
      </c>
      <c r="T493" s="28">
        <v>7</v>
      </c>
      <c r="U493" s="28">
        <v>1</v>
      </c>
      <c r="V493" s="28">
        <v>1</v>
      </c>
      <c r="W493" s="28">
        <v>3</v>
      </c>
      <c r="X493" s="28">
        <v>5</v>
      </c>
      <c r="Y493" s="28">
        <v>0</v>
      </c>
      <c r="Z493" s="28">
        <v>0</v>
      </c>
      <c r="AA493" s="28">
        <v>0</v>
      </c>
      <c r="AB493" s="28">
        <v>3</v>
      </c>
      <c r="AC493" s="28">
        <v>0</v>
      </c>
      <c r="AD493" s="28">
        <v>3</v>
      </c>
      <c r="AE493" s="28">
        <v>7</v>
      </c>
      <c r="AF493" s="28">
        <v>0</v>
      </c>
      <c r="AG493" s="28">
        <v>3</v>
      </c>
      <c r="AH493" s="28">
        <v>0</v>
      </c>
      <c r="AI493" s="28">
        <v>5</v>
      </c>
      <c r="AJ493" s="28">
        <v>0</v>
      </c>
      <c r="AK493" s="28">
        <v>1</v>
      </c>
    </row>
    <row r="494" spans="1:37" ht="12" customHeight="1">
      <c r="A494" s="32" t="s">
        <v>702</v>
      </c>
      <c r="B494" s="32" t="s">
        <v>45</v>
      </c>
      <c r="C494" s="32" t="s">
        <v>68</v>
      </c>
      <c r="D494" s="36">
        <v>2000000</v>
      </c>
      <c r="E494" s="28">
        <f t="shared" si="16"/>
        <v>45</v>
      </c>
      <c r="F494" s="28">
        <v>0</v>
      </c>
      <c r="G494" s="28">
        <v>3</v>
      </c>
      <c r="H494" s="28">
        <v>1</v>
      </c>
      <c r="I494" s="28">
        <v>3</v>
      </c>
      <c r="J494" s="28">
        <v>0</v>
      </c>
      <c r="K494" s="28">
        <v>5</v>
      </c>
      <c r="L494" s="28">
        <v>0</v>
      </c>
      <c r="M494" s="28">
        <v>1</v>
      </c>
      <c r="N494" s="28">
        <v>4</v>
      </c>
      <c r="O494" s="28">
        <v>0</v>
      </c>
      <c r="P494" s="28">
        <v>1</v>
      </c>
      <c r="Q494" s="28">
        <v>1</v>
      </c>
      <c r="R494" s="28">
        <v>1</v>
      </c>
      <c r="S494" s="28">
        <v>1</v>
      </c>
      <c r="T494" s="28">
        <v>0</v>
      </c>
      <c r="U494" s="28">
        <v>1</v>
      </c>
      <c r="V494" s="28">
        <v>0</v>
      </c>
      <c r="W494" s="28">
        <v>3</v>
      </c>
      <c r="X494" s="28">
        <v>2</v>
      </c>
      <c r="Y494" s="28">
        <v>0</v>
      </c>
      <c r="Z494" s="28">
        <v>-1</v>
      </c>
      <c r="AA494" s="28">
        <v>0</v>
      </c>
      <c r="AB494" s="28">
        <v>3</v>
      </c>
      <c r="AC494" s="28">
        <v>0</v>
      </c>
      <c r="AD494" s="28">
        <v>3</v>
      </c>
      <c r="AE494" s="28">
        <v>3</v>
      </c>
      <c r="AF494" s="28">
        <v>0</v>
      </c>
      <c r="AG494" s="28">
        <v>3</v>
      </c>
      <c r="AH494" s="28">
        <v>1</v>
      </c>
      <c r="AI494" s="28">
        <v>1</v>
      </c>
      <c r="AJ494" s="28">
        <v>4</v>
      </c>
      <c r="AK494" s="28">
        <v>1</v>
      </c>
    </row>
    <row r="495" spans="1:37" ht="12" customHeight="1">
      <c r="A495" s="32" t="s">
        <v>693</v>
      </c>
      <c r="B495" s="32" t="s">
        <v>45</v>
      </c>
      <c r="C495" s="32" t="s">
        <v>68</v>
      </c>
      <c r="D495" s="36">
        <v>2500000</v>
      </c>
      <c r="E495" s="28">
        <f t="shared" si="16"/>
        <v>56</v>
      </c>
      <c r="F495" s="28">
        <v>5</v>
      </c>
      <c r="G495" s="28">
        <v>3</v>
      </c>
      <c r="H495" s="28">
        <v>1</v>
      </c>
      <c r="I495" s="28">
        <v>3</v>
      </c>
      <c r="J495" s="28">
        <v>0</v>
      </c>
      <c r="K495" s="28">
        <v>1</v>
      </c>
      <c r="L495" s="28">
        <v>0</v>
      </c>
      <c r="M495" s="28">
        <v>1</v>
      </c>
      <c r="N495" s="28">
        <v>12</v>
      </c>
      <c r="O495" s="28">
        <v>4</v>
      </c>
      <c r="P495" s="28">
        <v>1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3</v>
      </c>
      <c r="Y495" s="28">
        <v>0</v>
      </c>
      <c r="Z495" s="28">
        <v>0</v>
      </c>
      <c r="AA495" s="28">
        <v>0</v>
      </c>
      <c r="AB495" s="28">
        <v>7</v>
      </c>
      <c r="AC495" s="28">
        <v>0</v>
      </c>
      <c r="AD495" s="28">
        <v>3</v>
      </c>
      <c r="AE495" s="28">
        <v>5</v>
      </c>
      <c r="AF495" s="28">
        <v>0</v>
      </c>
      <c r="AG495" s="28">
        <v>3</v>
      </c>
      <c r="AH495" s="28">
        <v>1</v>
      </c>
      <c r="AI495" s="28">
        <v>1</v>
      </c>
      <c r="AJ495" s="28">
        <v>1</v>
      </c>
      <c r="AK495" s="28">
        <v>1</v>
      </c>
    </row>
    <row r="496" spans="1:37" ht="12" customHeight="1">
      <c r="A496" s="32" t="s">
        <v>694</v>
      </c>
      <c r="B496" s="32" t="s">
        <v>45</v>
      </c>
      <c r="C496" s="32" t="s">
        <v>68</v>
      </c>
      <c r="D496" s="36">
        <v>3000000</v>
      </c>
      <c r="E496" s="28">
        <f t="shared" si="16"/>
        <v>86</v>
      </c>
      <c r="F496" s="28">
        <v>7</v>
      </c>
      <c r="G496" s="28">
        <v>3</v>
      </c>
      <c r="H496" s="28">
        <v>2</v>
      </c>
      <c r="I496" s="28">
        <v>11</v>
      </c>
      <c r="J496" s="28">
        <v>0</v>
      </c>
      <c r="K496" s="28">
        <v>2</v>
      </c>
      <c r="L496" s="28">
        <v>0</v>
      </c>
      <c r="M496" s="28">
        <v>1</v>
      </c>
      <c r="N496" s="28">
        <v>6</v>
      </c>
      <c r="O496" s="28">
        <v>0</v>
      </c>
      <c r="P496" s="28">
        <v>1</v>
      </c>
      <c r="Q496" s="28">
        <v>3</v>
      </c>
      <c r="R496" s="28">
        <v>4</v>
      </c>
      <c r="S496" s="28">
        <v>1</v>
      </c>
      <c r="T496" s="28">
        <v>1</v>
      </c>
      <c r="U496" s="28">
        <v>1</v>
      </c>
      <c r="V496" s="28">
        <v>2</v>
      </c>
      <c r="W496" s="28">
        <v>5</v>
      </c>
      <c r="X496" s="28">
        <v>10</v>
      </c>
      <c r="Y496" s="28">
        <v>0</v>
      </c>
      <c r="Z496" s="28">
        <v>0</v>
      </c>
      <c r="AA496" s="28">
        <v>0</v>
      </c>
      <c r="AB496" s="28">
        <v>5</v>
      </c>
      <c r="AC496" s="28">
        <v>0</v>
      </c>
      <c r="AD496" s="28">
        <v>9</v>
      </c>
      <c r="AE496" s="28">
        <v>3</v>
      </c>
      <c r="AF496" s="28">
        <v>0</v>
      </c>
      <c r="AG496" s="28">
        <v>5</v>
      </c>
      <c r="AH496" s="28">
        <v>2</v>
      </c>
      <c r="AI496" s="28">
        <v>1</v>
      </c>
      <c r="AJ496" s="28">
        <v>0</v>
      </c>
      <c r="AK496" s="28">
        <v>1</v>
      </c>
    </row>
    <row r="497" spans="1:37" ht="12" customHeight="1">
      <c r="A497" s="32" t="s">
        <v>695</v>
      </c>
      <c r="B497" s="32" t="s">
        <v>45</v>
      </c>
      <c r="C497" s="32" t="s">
        <v>70</v>
      </c>
      <c r="D497" s="36">
        <v>250000</v>
      </c>
      <c r="E497" s="28">
        <f t="shared" si="16"/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ht="12" customHeight="1">
      <c r="A498" s="32" t="s">
        <v>696</v>
      </c>
      <c r="B498" s="32" t="s">
        <v>45</v>
      </c>
      <c r="C498" s="32" t="s">
        <v>70</v>
      </c>
      <c r="D498" s="36">
        <v>1000000</v>
      </c>
      <c r="E498" s="28">
        <f t="shared" si="16"/>
        <v>29</v>
      </c>
      <c r="F498" s="28">
        <v>6</v>
      </c>
      <c r="G498" s="28">
        <v>5</v>
      </c>
      <c r="H498" s="28">
        <v>1</v>
      </c>
      <c r="I498" s="28">
        <v>5</v>
      </c>
      <c r="J498" s="28">
        <v>0</v>
      </c>
      <c r="K498" s="28">
        <v>0</v>
      </c>
      <c r="L498" s="28">
        <v>0</v>
      </c>
      <c r="M498" s="28">
        <v>0</v>
      </c>
      <c r="N498" s="28">
        <v>4</v>
      </c>
      <c r="O498" s="28">
        <v>0</v>
      </c>
      <c r="P498" s="28">
        <v>3</v>
      </c>
      <c r="Q498" s="28">
        <v>1</v>
      </c>
      <c r="R498" s="28">
        <v>0</v>
      </c>
      <c r="S498" s="28">
        <v>3</v>
      </c>
      <c r="T498" s="28">
        <v>0</v>
      </c>
      <c r="U498" s="28">
        <v>0</v>
      </c>
      <c r="V498" s="28">
        <v>2</v>
      </c>
      <c r="W498" s="28">
        <v>0</v>
      </c>
      <c r="X498" s="28">
        <v>0</v>
      </c>
      <c r="Y498" s="28">
        <v>0</v>
      </c>
      <c r="Z498" s="28">
        <v>0</v>
      </c>
      <c r="AA498" s="28">
        <v>-1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ht="12" customHeight="1">
      <c r="A499" s="32" t="s">
        <v>645</v>
      </c>
      <c r="B499" s="32" t="s">
        <v>45</v>
      </c>
      <c r="C499" s="32" t="s">
        <v>70</v>
      </c>
      <c r="D499" s="36">
        <v>1000000</v>
      </c>
      <c r="E499" s="28">
        <f t="shared" si="16"/>
        <v>18</v>
      </c>
      <c r="F499" s="28">
        <v>3</v>
      </c>
      <c r="G499" s="28">
        <v>3</v>
      </c>
      <c r="H499" s="28">
        <v>1</v>
      </c>
      <c r="I499" s="28">
        <v>5</v>
      </c>
      <c r="J499" s="28">
        <v>0</v>
      </c>
      <c r="K499" s="28">
        <v>0</v>
      </c>
      <c r="L499" s="28">
        <v>0</v>
      </c>
      <c r="M499" s="28">
        <v>1</v>
      </c>
      <c r="N499" s="28">
        <v>4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1</v>
      </c>
      <c r="U499" s="28">
        <v>0</v>
      </c>
      <c r="V499" s="28">
        <v>0</v>
      </c>
      <c r="W499" s="29" t="s">
        <v>221</v>
      </c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</row>
    <row r="500" spans="1:37" ht="12" customHeight="1">
      <c r="A500" s="32" t="s">
        <v>697</v>
      </c>
      <c r="B500" s="32" t="s">
        <v>45</v>
      </c>
      <c r="C500" s="32" t="s">
        <v>70</v>
      </c>
      <c r="D500" s="36">
        <v>1250000</v>
      </c>
      <c r="E500" s="28">
        <f t="shared" si="16"/>
        <v>49</v>
      </c>
      <c r="F500" s="28">
        <v>3</v>
      </c>
      <c r="G500" s="28">
        <v>5</v>
      </c>
      <c r="H500" s="28">
        <v>-4</v>
      </c>
      <c r="I500" s="28">
        <v>0</v>
      </c>
      <c r="J500" s="28">
        <v>0</v>
      </c>
      <c r="K500" s="28">
        <v>1</v>
      </c>
      <c r="L500" s="28">
        <v>0</v>
      </c>
      <c r="M500" s="28">
        <v>0</v>
      </c>
      <c r="N500" s="28">
        <v>9</v>
      </c>
      <c r="O500" s="28">
        <v>0</v>
      </c>
      <c r="P500" s="28">
        <v>1</v>
      </c>
      <c r="Q500" s="28">
        <v>1</v>
      </c>
      <c r="R500" s="28">
        <v>0</v>
      </c>
      <c r="S500" s="28">
        <v>5</v>
      </c>
      <c r="T500" s="28">
        <v>1</v>
      </c>
      <c r="U500" s="28">
        <v>1</v>
      </c>
      <c r="V500" s="28">
        <v>1</v>
      </c>
      <c r="W500" s="28">
        <v>2</v>
      </c>
      <c r="X500" s="28">
        <v>8</v>
      </c>
      <c r="Y500" s="28">
        <v>0</v>
      </c>
      <c r="Z500" s="28">
        <v>0</v>
      </c>
      <c r="AA500" s="28">
        <v>0</v>
      </c>
      <c r="AB500" s="28">
        <v>2</v>
      </c>
      <c r="AC500" s="28">
        <v>0</v>
      </c>
      <c r="AD500" s="28">
        <v>5</v>
      </c>
      <c r="AE500" s="28">
        <v>3</v>
      </c>
      <c r="AF500" s="28">
        <v>0</v>
      </c>
      <c r="AG500" s="28">
        <v>3</v>
      </c>
      <c r="AH500" s="28">
        <v>2</v>
      </c>
      <c r="AI500" s="28">
        <v>0</v>
      </c>
      <c r="AJ500" s="28">
        <v>0</v>
      </c>
      <c r="AK500" s="28">
        <v>0</v>
      </c>
    </row>
    <row r="501" spans="1:37" ht="12" customHeight="1">
      <c r="A501" s="32" t="s">
        <v>698</v>
      </c>
      <c r="B501" s="32" t="s">
        <v>45</v>
      </c>
      <c r="C501" s="32" t="s">
        <v>70</v>
      </c>
      <c r="D501" s="36">
        <v>2000000</v>
      </c>
      <c r="E501" s="28">
        <f t="shared" si="16"/>
        <v>75</v>
      </c>
      <c r="F501" s="28">
        <v>5</v>
      </c>
      <c r="G501" s="28">
        <v>9</v>
      </c>
      <c r="H501" s="28">
        <v>1</v>
      </c>
      <c r="I501" s="28">
        <v>3</v>
      </c>
      <c r="J501" s="28">
        <v>0</v>
      </c>
      <c r="K501" s="28">
        <v>1</v>
      </c>
      <c r="L501" s="28">
        <v>0</v>
      </c>
      <c r="M501" s="28">
        <v>0</v>
      </c>
      <c r="N501" s="28">
        <v>6</v>
      </c>
      <c r="O501" s="28">
        <v>0</v>
      </c>
      <c r="P501" s="28">
        <v>4</v>
      </c>
      <c r="Q501" s="28">
        <v>4</v>
      </c>
      <c r="R501" s="28">
        <v>0</v>
      </c>
      <c r="S501" s="28">
        <v>4</v>
      </c>
      <c r="T501" s="28">
        <v>4</v>
      </c>
      <c r="U501" s="28">
        <v>0</v>
      </c>
      <c r="V501" s="28">
        <v>4</v>
      </c>
      <c r="W501" s="28">
        <v>2</v>
      </c>
      <c r="X501" s="28">
        <v>3</v>
      </c>
      <c r="Y501" s="28">
        <v>0</v>
      </c>
      <c r="Z501" s="28">
        <v>0</v>
      </c>
      <c r="AA501" s="28">
        <v>0</v>
      </c>
      <c r="AB501" s="28">
        <v>2</v>
      </c>
      <c r="AC501" s="28">
        <v>0</v>
      </c>
      <c r="AD501" s="28">
        <v>6</v>
      </c>
      <c r="AE501" s="28">
        <v>6</v>
      </c>
      <c r="AF501" s="28">
        <v>0</v>
      </c>
      <c r="AG501" s="28">
        <v>3</v>
      </c>
      <c r="AH501" s="28">
        <v>1</v>
      </c>
      <c r="AI501" s="28">
        <v>6</v>
      </c>
      <c r="AJ501" s="28">
        <v>0</v>
      </c>
      <c r="AK501" s="28">
        <v>1</v>
      </c>
    </row>
    <row r="502" ht="12" customHeight="1"/>
    <row r="503" ht="12" customHeight="1">
      <c r="A503" s="35"/>
    </row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pane xSplit="5" ySplit="5" topLeftCell="AE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H26" sqref="AH26"/>
    </sheetView>
  </sheetViews>
  <sheetFormatPr defaultColWidth="9.140625" defaultRowHeight="12.75"/>
  <cols>
    <col min="1" max="1" width="25.7109375" style="0" bestFit="1" customWidth="1"/>
    <col min="2" max="2" width="14.7109375" style="0" customWidth="1"/>
    <col min="3" max="3" width="11.140625" style="0" bestFit="1" customWidth="1"/>
    <col min="4" max="4" width="9.28125" style="23" bestFit="1" customWidth="1"/>
    <col min="5" max="5" width="6.57421875" style="0" customWidth="1"/>
    <col min="6" max="14" width="3.8515625" style="0" bestFit="1" customWidth="1"/>
    <col min="15" max="15" width="4.8515625" style="0" bestFit="1" customWidth="1"/>
    <col min="16" max="37" width="4.8515625" style="0" customWidth="1"/>
  </cols>
  <sheetData>
    <row r="1" spans="1:2" ht="12.75">
      <c r="A1" t="s">
        <v>4</v>
      </c>
      <c r="B1">
        <f>SUM(E6:E70)</f>
        <v>794</v>
      </c>
    </row>
    <row r="2" spans="1:2" ht="12.75">
      <c r="A2" t="s">
        <v>188</v>
      </c>
      <c r="B2">
        <f>COUNTIF(A17:A48,"&gt;''")/2+12.5</f>
        <v>19.5</v>
      </c>
    </row>
    <row r="3" spans="1:2" ht="12.75">
      <c r="A3" t="s">
        <v>46</v>
      </c>
      <c r="B3">
        <f>SUM(D6:D70)</f>
        <v>24500000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37" ht="12.75">
      <c r="A6" s="18" t="s">
        <v>156</v>
      </c>
      <c r="B6" s="18" t="s">
        <v>157</v>
      </c>
      <c r="C6" s="18" t="s">
        <v>60</v>
      </c>
      <c r="D6" s="19">
        <v>2500000</v>
      </c>
      <c r="E6">
        <f aca="true" t="shared" si="0" ref="E6:E30">SUM(F6:AK6)</f>
        <v>104</v>
      </c>
      <c r="F6">
        <f>Totaaloverzicht!F391</f>
        <v>4</v>
      </c>
      <c r="G6">
        <f>Totaaloverzicht!G391</f>
        <v>6</v>
      </c>
      <c r="H6">
        <f>Totaaloverzicht!H391</f>
        <v>1</v>
      </c>
      <c r="I6">
        <f>Totaaloverzicht!I391</f>
        <v>0</v>
      </c>
      <c r="J6">
        <f>Totaaloverzicht!J391</f>
        <v>3</v>
      </c>
      <c r="K6">
        <f>Totaaloverzicht!K391</f>
        <v>6</v>
      </c>
      <c r="L6">
        <f>Totaaloverzicht!L391</f>
        <v>0</v>
      </c>
      <c r="M6">
        <f>Totaaloverzicht!M391</f>
        <v>3</v>
      </c>
      <c r="N6">
        <f>Totaaloverzicht!N391</f>
        <v>1</v>
      </c>
      <c r="O6">
        <f>Totaaloverzicht!O391</f>
        <v>9</v>
      </c>
      <c r="P6">
        <f>Totaaloverzicht!P391</f>
        <v>0</v>
      </c>
      <c r="Q6">
        <f>Totaaloverzicht!Q391</f>
        <v>6</v>
      </c>
      <c r="R6">
        <f>Totaaloverzicht!R391</f>
        <v>4</v>
      </c>
      <c r="S6">
        <f>Totaaloverzicht!S391</f>
        <v>6</v>
      </c>
      <c r="T6">
        <f>Totaaloverzicht!T391</f>
        <v>1</v>
      </c>
      <c r="U6">
        <f>Totaaloverzicht!U391</f>
        <v>0</v>
      </c>
      <c r="V6">
        <f>Totaaloverzicht!V391</f>
        <v>6</v>
      </c>
      <c r="W6">
        <f>Totaaloverzicht!W391</f>
        <v>0</v>
      </c>
      <c r="X6">
        <f>Totaaloverzicht!X391</f>
        <v>0</v>
      </c>
      <c r="Y6">
        <f>Totaaloverzicht!Y391</f>
        <v>6</v>
      </c>
      <c r="Z6">
        <f>Totaaloverzicht!Z391</f>
        <v>6</v>
      </c>
      <c r="AA6">
        <f>Totaaloverzicht!AA391</f>
        <v>0</v>
      </c>
      <c r="AB6">
        <f>Totaaloverzicht!AB391</f>
        <v>0</v>
      </c>
      <c r="AC6">
        <f>Totaaloverzicht!AC391</f>
        <v>6</v>
      </c>
      <c r="AD6">
        <f>Totaaloverzicht!AD391</f>
        <v>3</v>
      </c>
      <c r="AE6">
        <f>Totaaloverzicht!AE391</f>
        <v>6</v>
      </c>
      <c r="AF6">
        <f>Totaaloverzicht!AF391</f>
        <v>0</v>
      </c>
      <c r="AG6">
        <f>Totaaloverzicht!AG391</f>
        <v>4</v>
      </c>
      <c r="AH6">
        <f>Totaaloverzicht!AH391</f>
        <v>3</v>
      </c>
      <c r="AI6">
        <f>Totaaloverzicht!AI391</f>
        <v>4</v>
      </c>
      <c r="AJ6">
        <f>Totaaloverzicht!AJ391</f>
        <v>6</v>
      </c>
      <c r="AK6">
        <f>Totaaloverzicht!AK391</f>
        <v>4</v>
      </c>
    </row>
    <row r="7" spans="1:8" ht="12.75">
      <c r="A7" s="18" t="s">
        <v>105</v>
      </c>
      <c r="B7" s="18"/>
      <c r="C7" s="18"/>
      <c r="D7" s="19"/>
      <c r="E7">
        <f t="shared" si="0"/>
        <v>10</v>
      </c>
      <c r="F7">
        <f>Totaaloverzicht!F147</f>
        <v>4</v>
      </c>
      <c r="G7">
        <f>Totaaloverzicht!G147</f>
        <v>6</v>
      </c>
      <c r="H7">
        <f>Totaaloverzicht!H147</f>
        <v>0</v>
      </c>
    </row>
    <row r="8" spans="1:8" ht="12.75">
      <c r="A8" s="18" t="s">
        <v>168</v>
      </c>
      <c r="B8" s="18"/>
      <c r="C8" s="18"/>
      <c r="D8" s="19"/>
      <c r="E8">
        <f t="shared" si="0"/>
        <v>0</v>
      </c>
      <c r="F8">
        <f>Totaaloverzicht!F429</f>
        <v>0</v>
      </c>
      <c r="G8">
        <f>Totaaloverzicht!G429</f>
        <v>0</v>
      </c>
      <c r="H8">
        <f>Totaaloverzicht!H429</f>
        <v>0</v>
      </c>
    </row>
    <row r="9" spans="1:37" ht="12.75">
      <c r="A9" s="18" t="s">
        <v>174</v>
      </c>
      <c r="B9" s="18" t="s">
        <v>44</v>
      </c>
      <c r="C9" s="18" t="s">
        <v>69</v>
      </c>
      <c r="D9" s="19">
        <v>1500000</v>
      </c>
      <c r="E9">
        <f t="shared" si="0"/>
        <v>78</v>
      </c>
      <c r="F9">
        <f>Totaaloverzicht!F457</f>
        <v>2</v>
      </c>
      <c r="G9">
        <f>Totaaloverzicht!G457</f>
        <v>8</v>
      </c>
      <c r="H9">
        <f>Totaaloverzicht!H457</f>
        <v>1</v>
      </c>
      <c r="I9">
        <f>Totaaloverzicht!I457</f>
        <v>6</v>
      </c>
      <c r="J9">
        <f>Totaaloverzicht!J457</f>
        <v>3</v>
      </c>
      <c r="K9">
        <f>Totaaloverzicht!K457</f>
        <v>4</v>
      </c>
      <c r="L9">
        <f>Totaaloverzicht!L457</f>
        <v>0</v>
      </c>
      <c r="M9">
        <f>Totaaloverzicht!M457</f>
        <v>0</v>
      </c>
      <c r="N9">
        <f>Totaaloverzicht!N457</f>
        <v>8</v>
      </c>
      <c r="O9">
        <f>Totaaloverzicht!O457</f>
        <v>2</v>
      </c>
      <c r="P9">
        <f>Totaaloverzicht!P457</f>
        <v>1</v>
      </c>
      <c r="Q9">
        <f>Totaaloverzicht!Q457</f>
        <v>-1</v>
      </c>
      <c r="R9">
        <f>Totaaloverzicht!R457</f>
        <v>3</v>
      </c>
      <c r="S9">
        <f>Totaaloverzicht!S457</f>
        <v>0</v>
      </c>
      <c r="T9">
        <f>Totaaloverzicht!T457</f>
        <v>3</v>
      </c>
      <c r="U9">
        <f>Totaaloverzicht!U457</f>
        <v>5</v>
      </c>
      <c r="V9">
        <f>Totaaloverzicht!V457</f>
        <v>0</v>
      </c>
      <c r="W9">
        <f>Totaaloverzicht!W457</f>
        <v>0</v>
      </c>
      <c r="X9">
        <f>Totaaloverzicht!X457</f>
        <v>1</v>
      </c>
      <c r="Y9">
        <f>Totaaloverzicht!Y457</f>
        <v>1</v>
      </c>
      <c r="Z9">
        <f>Totaaloverzicht!Z457</f>
        <v>5</v>
      </c>
      <c r="AA9">
        <f>Totaaloverzicht!AA457</f>
        <v>3</v>
      </c>
      <c r="AB9">
        <f>Totaaloverzicht!AB457</f>
        <v>0</v>
      </c>
      <c r="AC9">
        <f>Totaaloverzicht!AC457</f>
        <v>6</v>
      </c>
      <c r="AD9">
        <f>Totaaloverzicht!AD457</f>
        <v>2</v>
      </c>
      <c r="AE9">
        <f>Totaaloverzicht!AE457</f>
        <v>0</v>
      </c>
      <c r="AF9">
        <f>Totaaloverzicht!AF457</f>
        <v>0</v>
      </c>
      <c r="AG9">
        <f>Totaaloverzicht!AG457</f>
        <v>2</v>
      </c>
      <c r="AH9">
        <f>Totaaloverzicht!AH457</f>
        <v>4</v>
      </c>
      <c r="AI9">
        <f>Totaaloverzicht!AI457</f>
        <v>4</v>
      </c>
      <c r="AJ9">
        <f>Totaaloverzicht!AJ457</f>
        <v>3</v>
      </c>
      <c r="AK9">
        <f>Totaaloverzicht!AK457</f>
        <v>2</v>
      </c>
    </row>
    <row r="10" spans="1:31" ht="12.75">
      <c r="A10" s="18" t="s">
        <v>181</v>
      </c>
      <c r="B10" s="18"/>
      <c r="C10" s="18"/>
      <c r="D10" s="19"/>
      <c r="E10">
        <f t="shared" si="0"/>
        <v>35</v>
      </c>
      <c r="F10">
        <f>Totaaloverzicht!F482</f>
        <v>2</v>
      </c>
      <c r="G10">
        <f>Totaaloverzicht!G482</f>
        <v>8</v>
      </c>
      <c r="H10">
        <f>Totaaloverzicht!H482</f>
        <v>1</v>
      </c>
      <c r="I10">
        <f>Totaaloverzicht!I482</f>
        <v>2</v>
      </c>
      <c r="J10">
        <f>Totaaloverzicht!J482</f>
        <v>0</v>
      </c>
      <c r="K10">
        <f>Totaaloverzicht!K482</f>
        <v>-1</v>
      </c>
      <c r="L10">
        <f>Totaaloverzicht!L482</f>
        <v>0</v>
      </c>
      <c r="M10">
        <f>Totaaloverzicht!M482</f>
        <v>-1</v>
      </c>
      <c r="N10">
        <f>Totaaloverzicht!N482</f>
        <v>4</v>
      </c>
      <c r="O10">
        <f>Totaaloverzicht!O482</f>
        <v>0</v>
      </c>
      <c r="P10">
        <f>Totaaloverzicht!P482</f>
        <v>1</v>
      </c>
      <c r="Q10">
        <f>Totaaloverzicht!Q482</f>
        <v>-2</v>
      </c>
      <c r="R10">
        <f>Totaaloverzicht!R482</f>
        <v>-1</v>
      </c>
      <c r="S10">
        <f>Totaaloverzicht!S482</f>
        <v>1</v>
      </c>
      <c r="T10">
        <f>Totaaloverzicht!T482</f>
        <v>1</v>
      </c>
      <c r="U10">
        <f>Totaaloverzicht!U482</f>
        <v>0</v>
      </c>
      <c r="V10">
        <f>Totaaloverzicht!V482</f>
        <v>1</v>
      </c>
      <c r="W10">
        <f>Totaaloverzicht!W482</f>
        <v>4</v>
      </c>
      <c r="X10">
        <f>Totaaloverzicht!X482</f>
        <v>3</v>
      </c>
      <c r="Y10">
        <f>Totaaloverzicht!Y482</f>
        <v>0</v>
      </c>
      <c r="Z10">
        <f>Totaaloverzicht!Z482</f>
        <v>0</v>
      </c>
      <c r="AA10">
        <f>Totaaloverzicht!AA482</f>
        <v>0</v>
      </c>
      <c r="AB10">
        <f>Totaaloverzicht!AB482</f>
        <v>3</v>
      </c>
      <c r="AC10">
        <f>Totaaloverzicht!AC482</f>
        <v>0</v>
      </c>
      <c r="AD10">
        <f>Totaaloverzicht!AD482</f>
        <v>6</v>
      </c>
      <c r="AE10">
        <f>Totaaloverzicht!AE482</f>
        <v>3</v>
      </c>
    </row>
    <row r="11" spans="1:37" ht="12.75">
      <c r="A11" s="18" t="s">
        <v>117</v>
      </c>
      <c r="B11" s="18" t="s">
        <v>39</v>
      </c>
      <c r="C11" s="18" t="s">
        <v>68</v>
      </c>
      <c r="D11" s="19">
        <v>3500000</v>
      </c>
      <c r="E11">
        <f t="shared" si="0"/>
        <v>133</v>
      </c>
      <c r="F11">
        <f>Totaaloverzicht!F213</f>
        <v>17</v>
      </c>
      <c r="G11">
        <f>Totaaloverzicht!G213</f>
        <v>6</v>
      </c>
      <c r="H11">
        <f>Totaaloverzicht!H213</f>
        <v>11</v>
      </c>
      <c r="I11">
        <f>Totaaloverzicht!I213</f>
        <v>7</v>
      </c>
      <c r="J11">
        <f>Totaaloverzicht!J213</f>
        <v>0</v>
      </c>
      <c r="K11">
        <f>Totaaloverzicht!K213</f>
        <v>0</v>
      </c>
      <c r="L11">
        <f>Totaaloverzicht!L213</f>
        <v>0</v>
      </c>
      <c r="M11">
        <f>Totaaloverzicht!M213</f>
        <v>3</v>
      </c>
      <c r="N11">
        <f>Totaaloverzicht!N213</f>
        <v>0</v>
      </c>
      <c r="O11">
        <f>Totaaloverzicht!O213</f>
        <v>3</v>
      </c>
      <c r="P11">
        <f>Totaaloverzicht!P213</f>
        <v>3</v>
      </c>
      <c r="Q11">
        <f>Totaaloverzicht!Q213</f>
        <v>11</v>
      </c>
      <c r="R11">
        <f>Totaaloverzicht!R213</f>
        <v>3</v>
      </c>
      <c r="S11">
        <f>Totaaloverzicht!S213</f>
        <v>5</v>
      </c>
      <c r="T11">
        <f>Totaaloverzicht!T213</f>
        <v>9</v>
      </c>
      <c r="U11">
        <f>Totaaloverzicht!U213</f>
        <v>1</v>
      </c>
      <c r="V11">
        <f>Totaaloverzicht!V213</f>
        <v>0</v>
      </c>
      <c r="W11">
        <f>Totaaloverzicht!W213</f>
        <v>5</v>
      </c>
      <c r="X11">
        <f>Totaaloverzicht!X213</f>
        <v>7</v>
      </c>
      <c r="Y11">
        <f>Totaaloverzicht!Y213</f>
        <v>13</v>
      </c>
      <c r="Z11">
        <f>Totaaloverzicht!Z213</f>
        <v>0</v>
      </c>
      <c r="AA11">
        <f>Totaaloverzicht!AA213</f>
        <v>0</v>
      </c>
      <c r="AB11">
        <f>Totaaloverzicht!AB213</f>
        <v>3</v>
      </c>
      <c r="AC11">
        <f>Totaaloverzicht!AC213</f>
        <v>9</v>
      </c>
      <c r="AD11">
        <f>Totaaloverzicht!AD213</f>
        <v>3</v>
      </c>
      <c r="AE11">
        <f>Totaaloverzicht!AE213</f>
        <v>7</v>
      </c>
      <c r="AF11">
        <f>Totaaloverzicht!AF213</f>
        <v>1</v>
      </c>
      <c r="AG11">
        <f>Totaaloverzicht!AG213</f>
        <v>1</v>
      </c>
      <c r="AH11">
        <f>Totaaloverzicht!AH213</f>
        <v>0</v>
      </c>
      <c r="AI11">
        <f>Totaaloverzicht!AI213</f>
        <v>2</v>
      </c>
      <c r="AJ11">
        <f>Totaaloverzicht!AJ213</f>
        <v>3</v>
      </c>
      <c r="AK11">
        <f>Totaaloverzicht!AK213</f>
        <v>0</v>
      </c>
    </row>
    <row r="12" spans="1:8" ht="12.75">
      <c r="A12" s="18" t="s">
        <v>75</v>
      </c>
      <c r="B12" s="18"/>
      <c r="C12" s="18"/>
      <c r="D12" s="19"/>
      <c r="E12">
        <f t="shared" si="0"/>
        <v>7</v>
      </c>
      <c r="F12">
        <f>Totaaloverzicht!F43</f>
        <v>1</v>
      </c>
      <c r="G12">
        <f>Totaaloverzicht!G43</f>
        <v>3</v>
      </c>
      <c r="H12">
        <f>Totaaloverzicht!H43</f>
        <v>3</v>
      </c>
    </row>
    <row r="13" spans="1:31" ht="12.75">
      <c r="A13" s="18" t="s">
        <v>67</v>
      </c>
      <c r="B13" s="18"/>
      <c r="C13" s="18"/>
      <c r="D13" s="19"/>
      <c r="E13">
        <f t="shared" si="0"/>
        <v>51</v>
      </c>
      <c r="F13">
        <f>Totaaloverzicht!F19</f>
        <v>0</v>
      </c>
      <c r="G13">
        <f>Totaaloverzicht!G19</f>
        <v>2</v>
      </c>
      <c r="H13">
        <f>Totaaloverzicht!H19</f>
        <v>11</v>
      </c>
      <c r="I13">
        <f>Totaaloverzicht!I19</f>
        <v>0</v>
      </c>
      <c r="J13">
        <f>Totaaloverzicht!J19</f>
        <v>5</v>
      </c>
      <c r="K13">
        <f>Totaaloverzicht!K19</f>
        <v>0</v>
      </c>
      <c r="L13">
        <f>Totaaloverzicht!L19</f>
        <v>0</v>
      </c>
      <c r="M13">
        <f>Totaaloverzicht!M19</f>
        <v>7</v>
      </c>
      <c r="N13">
        <f>Totaaloverzicht!N19</f>
        <v>4</v>
      </c>
      <c r="O13">
        <f>Totaaloverzicht!O19</f>
        <v>11</v>
      </c>
      <c r="P13">
        <f>Totaaloverzicht!P19</f>
        <v>0</v>
      </c>
      <c r="Q13">
        <f>Totaaloverzicht!Q19</f>
        <v>0</v>
      </c>
      <c r="R13">
        <f>Totaaloverzicht!R19</f>
        <v>7</v>
      </c>
      <c r="S13">
        <f>Totaaloverzicht!S19</f>
        <v>3</v>
      </c>
      <c r="T13">
        <f>Totaaloverzicht!T19</f>
        <v>0</v>
      </c>
      <c r="U13">
        <f>Totaaloverzicht!U19</f>
        <v>0</v>
      </c>
      <c r="V13">
        <f>Totaaloverzicht!V19</f>
        <v>0</v>
      </c>
      <c r="W13">
        <f>Totaaloverzicht!W19</f>
        <v>0</v>
      </c>
      <c r="X13">
        <f>Totaaloverzicht!X19</f>
        <v>1</v>
      </c>
      <c r="Y13">
        <f>Totaaloverzicht!Y19</f>
        <v>0</v>
      </c>
      <c r="Z13">
        <f>Totaaloverzicht!Z19</f>
        <v>0</v>
      </c>
      <c r="AA13">
        <f>Totaaloverzicht!AA19</f>
        <v>0</v>
      </c>
      <c r="AB13">
        <f>Totaaloverzicht!AB19</f>
        <v>0</v>
      </c>
      <c r="AC13">
        <f>Totaaloverzicht!AC19</f>
        <v>0</v>
      </c>
      <c r="AD13">
        <f>Totaaloverzicht!AD19</f>
        <v>0</v>
      </c>
      <c r="AE13">
        <f>Totaaloverzicht!AE19</f>
        <v>0</v>
      </c>
    </row>
    <row r="14" spans="1:26" ht="12.75">
      <c r="A14" s="18" t="s">
        <v>136</v>
      </c>
      <c r="B14" s="18"/>
      <c r="C14" s="18"/>
      <c r="D14" s="19"/>
      <c r="E14">
        <f t="shared" si="0"/>
        <v>10</v>
      </c>
      <c r="F14">
        <f>Totaaloverzicht!F303</f>
        <v>0</v>
      </c>
      <c r="G14">
        <f>Totaaloverzicht!G303</f>
        <v>7</v>
      </c>
      <c r="H14">
        <f>Totaaloverzicht!H303</f>
        <v>0</v>
      </c>
      <c r="I14">
        <f>Totaaloverzicht!I303</f>
        <v>0</v>
      </c>
      <c r="J14">
        <f>Totaaloverzicht!J303</f>
        <v>0</v>
      </c>
      <c r="K14">
        <f>Totaaloverzicht!K303</f>
        <v>0</v>
      </c>
      <c r="L14">
        <f>Totaaloverzicht!L303</f>
        <v>0</v>
      </c>
      <c r="M14">
        <f>Totaaloverzicht!M303</f>
        <v>3</v>
      </c>
      <c r="N14">
        <f>Totaaloverzicht!N303</f>
        <v>0</v>
      </c>
      <c r="O14">
        <f>Totaaloverzicht!O303</f>
        <v>0</v>
      </c>
      <c r="P14">
        <f>Totaaloverzicht!P303</f>
        <v>0</v>
      </c>
      <c r="Q14">
        <f>Totaaloverzicht!Q303</f>
        <v>0</v>
      </c>
      <c r="R14">
        <f>Totaaloverzicht!R303</f>
        <v>0</v>
      </c>
      <c r="S14">
        <f>Totaaloverzicht!S303</f>
        <v>0</v>
      </c>
      <c r="T14">
        <f>Totaaloverzicht!T303</f>
        <v>0</v>
      </c>
      <c r="U14">
        <f>Totaaloverzicht!U303</f>
        <v>0</v>
      </c>
      <c r="V14">
        <f>Totaaloverzicht!V303</f>
        <v>0</v>
      </c>
      <c r="W14">
        <f>Totaaloverzicht!W303</f>
        <v>0</v>
      </c>
      <c r="X14">
        <f>Totaaloverzicht!X303</f>
        <v>0</v>
      </c>
      <c r="Y14">
        <f>Totaaloverzicht!Y303</f>
        <v>0</v>
      </c>
      <c r="Z14">
        <f>Totaaloverzicht!Z303</f>
        <v>0</v>
      </c>
    </row>
    <row r="15" spans="1:26" ht="12.75">
      <c r="A15" s="18" t="s">
        <v>142</v>
      </c>
      <c r="B15" s="18"/>
      <c r="C15" s="18"/>
      <c r="D15" s="19"/>
      <c r="E15">
        <f t="shared" si="0"/>
        <v>48</v>
      </c>
      <c r="F15">
        <f>Totaaloverzicht!F332</f>
        <v>2</v>
      </c>
      <c r="G15">
        <f>Totaaloverzicht!G332</f>
        <v>8</v>
      </c>
      <c r="H15">
        <f>Totaaloverzicht!H332</f>
        <v>3</v>
      </c>
      <c r="I15">
        <f>Totaaloverzicht!I332</f>
        <v>0</v>
      </c>
      <c r="J15">
        <f>Totaaloverzicht!J332</f>
        <v>0</v>
      </c>
      <c r="K15">
        <f>Totaaloverzicht!K332</f>
        <v>-1</v>
      </c>
      <c r="L15">
        <f>Totaaloverzicht!L332</f>
        <v>0</v>
      </c>
      <c r="M15">
        <f>Totaaloverzicht!M332</f>
        <v>4</v>
      </c>
      <c r="N15">
        <f>Totaaloverzicht!N332</f>
        <v>0</v>
      </c>
      <c r="O15">
        <f>Totaaloverzicht!O332</f>
        <v>6</v>
      </c>
      <c r="P15">
        <f>Totaaloverzicht!P332</f>
        <v>2</v>
      </c>
      <c r="Q15">
        <f>Totaaloverzicht!Q332</f>
        <v>0</v>
      </c>
      <c r="R15">
        <f>Totaaloverzicht!R332</f>
        <v>6</v>
      </c>
      <c r="S15">
        <f>Totaaloverzicht!S332</f>
        <v>12</v>
      </c>
      <c r="T15">
        <f>Totaaloverzicht!T332</f>
        <v>0</v>
      </c>
      <c r="U15">
        <f>Totaaloverzicht!U332</f>
        <v>0</v>
      </c>
      <c r="V15">
        <f>Totaaloverzicht!V332</f>
        <v>0</v>
      </c>
      <c r="W15">
        <f>Totaaloverzicht!W332</f>
        <v>3</v>
      </c>
      <c r="X15">
        <f>Totaaloverzicht!X332</f>
        <v>3</v>
      </c>
      <c r="Y15">
        <f>Totaaloverzicht!Y332</f>
        <v>0</v>
      </c>
      <c r="Z15">
        <f>Totaaloverzicht!Z332</f>
        <v>0</v>
      </c>
    </row>
    <row r="16" spans="1:9" ht="12.75">
      <c r="A16" s="18" t="s">
        <v>155</v>
      </c>
      <c r="B16" s="18"/>
      <c r="C16" s="18"/>
      <c r="D16" s="19"/>
      <c r="E16">
        <f t="shared" si="0"/>
        <v>0</v>
      </c>
      <c r="F16">
        <f>Totaaloverzicht!F388</f>
        <v>1</v>
      </c>
      <c r="G16">
        <f>Totaaloverzicht!G388</f>
        <v>-1</v>
      </c>
      <c r="H16">
        <f>Totaaloverzicht!H388</f>
        <v>0</v>
      </c>
      <c r="I16">
        <f>Totaaloverzicht!I388</f>
        <v>0</v>
      </c>
    </row>
    <row r="17" spans="1:11" ht="12.75">
      <c r="A17" s="18" t="s">
        <v>103</v>
      </c>
      <c r="B17" s="18"/>
      <c r="C17" s="18"/>
      <c r="D17" s="19"/>
      <c r="E17">
        <f t="shared" si="0"/>
        <v>1</v>
      </c>
      <c r="I17">
        <f>Totaaloverzicht!I145</f>
        <v>0</v>
      </c>
      <c r="J17">
        <f>Totaaloverzicht!J145</f>
        <v>0</v>
      </c>
      <c r="K17">
        <f>Totaaloverzicht!K145</f>
        <v>1</v>
      </c>
    </row>
    <row r="18" spans="1:26" ht="12.75">
      <c r="A18" s="18" t="s">
        <v>112</v>
      </c>
      <c r="B18" s="18"/>
      <c r="C18" s="18"/>
      <c r="D18" s="19"/>
      <c r="E18">
        <f t="shared" si="0"/>
        <v>33</v>
      </c>
      <c r="I18">
        <f>Totaaloverzicht!I175</f>
        <v>5</v>
      </c>
      <c r="J18">
        <f>Totaaloverzicht!J175</f>
        <v>0</v>
      </c>
      <c r="K18">
        <f>Totaaloverzicht!K175</f>
        <v>3</v>
      </c>
      <c r="L18">
        <f>Totaaloverzicht!L175</f>
        <v>0</v>
      </c>
      <c r="M18">
        <f>Totaaloverzicht!M175</f>
        <v>6</v>
      </c>
      <c r="N18">
        <f>Totaaloverzicht!N175</f>
        <v>0</v>
      </c>
      <c r="O18">
        <f>Totaaloverzicht!O175</f>
        <v>-1</v>
      </c>
      <c r="P18">
        <f>Totaaloverzicht!P175</f>
        <v>3</v>
      </c>
      <c r="Q18">
        <f>Totaaloverzicht!Q175</f>
        <v>4</v>
      </c>
      <c r="R18">
        <f>Totaaloverzicht!R175</f>
        <v>6</v>
      </c>
      <c r="S18">
        <f>Totaaloverzicht!S175</f>
        <v>3</v>
      </c>
      <c r="T18">
        <f>Totaaloverzicht!T175</f>
        <v>0</v>
      </c>
      <c r="U18">
        <f>Totaaloverzicht!U175</f>
        <v>1</v>
      </c>
      <c r="V18">
        <f>Totaaloverzicht!V175</f>
        <v>3</v>
      </c>
      <c r="W18">
        <f>Totaaloverzicht!W175</f>
        <v>0</v>
      </c>
      <c r="X18">
        <f>Totaaloverzicht!X175</f>
        <v>1</v>
      </c>
      <c r="Y18">
        <f>Totaaloverzicht!Y175</f>
        <v>-1</v>
      </c>
      <c r="Z18">
        <f>Totaaloverzicht!Z175</f>
        <v>0</v>
      </c>
    </row>
    <row r="19" spans="1:11" ht="12.75">
      <c r="A19" s="18" t="s">
        <v>148</v>
      </c>
      <c r="B19" s="18"/>
      <c r="C19" s="18"/>
      <c r="D19" s="19"/>
      <c r="E19">
        <f t="shared" si="0"/>
        <v>5</v>
      </c>
      <c r="I19">
        <f>Totaaloverzicht!I350</f>
        <v>3</v>
      </c>
      <c r="J19">
        <f>Totaaloverzicht!J350</f>
        <v>3</v>
      </c>
      <c r="K19">
        <f>Totaaloverzicht!K350</f>
        <v>-1</v>
      </c>
    </row>
    <row r="20" spans="1:11" ht="12.75">
      <c r="A20" s="33" t="s">
        <v>82</v>
      </c>
      <c r="B20" s="33"/>
      <c r="C20" s="33"/>
      <c r="D20" s="34"/>
      <c r="E20">
        <f t="shared" si="0"/>
        <v>8</v>
      </c>
      <c r="J20">
        <f>Totaaloverzicht!J56</f>
        <v>3</v>
      </c>
      <c r="K20">
        <f>Totaaloverzicht!K56</f>
        <v>5</v>
      </c>
    </row>
    <row r="21" spans="1:37" ht="12.75">
      <c r="A21" s="33" t="s">
        <v>98</v>
      </c>
      <c r="B21" s="33" t="s">
        <v>55</v>
      </c>
      <c r="C21" s="33" t="s">
        <v>69</v>
      </c>
      <c r="D21" s="34">
        <v>1500000</v>
      </c>
      <c r="E21">
        <f t="shared" si="0"/>
        <v>35</v>
      </c>
      <c r="L21">
        <f>Totaaloverzicht!L117</f>
        <v>0</v>
      </c>
      <c r="M21">
        <f>Totaaloverzicht!M117</f>
        <v>-1</v>
      </c>
      <c r="N21">
        <f>Totaaloverzicht!N117</f>
        <v>0</v>
      </c>
      <c r="O21">
        <f>Totaaloverzicht!O117</f>
        <v>0</v>
      </c>
      <c r="P21">
        <f>Totaaloverzicht!P117</f>
        <v>5</v>
      </c>
      <c r="Q21">
        <f>Totaaloverzicht!Q117</f>
        <v>3</v>
      </c>
      <c r="R21">
        <f>Totaaloverzicht!R117</f>
        <v>-1</v>
      </c>
      <c r="S21">
        <f>Totaaloverzicht!S117</f>
        <v>3</v>
      </c>
      <c r="T21">
        <f>Totaaloverzicht!T117</f>
        <v>2</v>
      </c>
      <c r="U21">
        <f>Totaaloverzicht!U117</f>
        <v>3</v>
      </c>
      <c r="V21">
        <f>Totaaloverzicht!V117</f>
        <v>-1</v>
      </c>
      <c r="W21">
        <f>Totaaloverzicht!W117</f>
        <v>0</v>
      </c>
      <c r="X21">
        <f>Totaaloverzicht!X117</f>
        <v>6</v>
      </c>
      <c r="Y21">
        <f>Totaaloverzicht!Y117</f>
        <v>0</v>
      </c>
      <c r="Z21">
        <f>Totaaloverzicht!Z117</f>
        <v>0</v>
      </c>
      <c r="AA21">
        <f>Totaaloverzicht!AA117</f>
        <v>5</v>
      </c>
      <c r="AB21">
        <f>Totaaloverzicht!AB117</f>
        <v>1</v>
      </c>
      <c r="AC21">
        <f>Totaaloverzicht!AC117</f>
        <v>3</v>
      </c>
      <c r="AD21">
        <f>Totaaloverzicht!AD117</f>
        <v>0</v>
      </c>
      <c r="AE21">
        <f>Totaaloverzicht!AE117</f>
        <v>0</v>
      </c>
      <c r="AF21">
        <f>Totaaloverzicht!AF117</f>
        <v>0</v>
      </c>
      <c r="AG21">
        <f>Totaaloverzicht!AG117</f>
        <v>1</v>
      </c>
      <c r="AH21">
        <f>Totaaloverzicht!AH117</f>
        <v>0</v>
      </c>
      <c r="AI21">
        <f>Totaaloverzicht!AI117</f>
        <v>0</v>
      </c>
      <c r="AJ21">
        <f>Totaaloverzicht!AJ117</f>
        <v>4</v>
      </c>
      <c r="AK21">
        <f>Totaaloverzicht!AK117</f>
        <v>2</v>
      </c>
    </row>
    <row r="22" spans="1:26" ht="12.75">
      <c r="A22" s="33" t="s">
        <v>76</v>
      </c>
      <c r="B22" s="33"/>
      <c r="C22" s="33"/>
      <c r="D22" s="34"/>
      <c r="E22">
        <f t="shared" si="0"/>
        <v>59</v>
      </c>
      <c r="L22">
        <f>Totaaloverzicht!L44</f>
        <v>0</v>
      </c>
      <c r="M22">
        <f>Totaaloverzicht!M44</f>
        <v>14</v>
      </c>
      <c r="N22">
        <f>Totaaloverzicht!N44</f>
        <v>0</v>
      </c>
      <c r="O22">
        <f>Totaaloverzicht!O44</f>
        <v>11</v>
      </c>
      <c r="P22">
        <f>Totaaloverzicht!P44</f>
        <v>1</v>
      </c>
      <c r="Q22">
        <f>Totaaloverzicht!Q44</f>
        <v>4</v>
      </c>
      <c r="R22">
        <f>Totaaloverzicht!R44</f>
        <v>0</v>
      </c>
      <c r="S22">
        <f>Totaaloverzicht!S44</f>
        <v>7</v>
      </c>
      <c r="T22">
        <f>Totaaloverzicht!T44</f>
        <v>3</v>
      </c>
      <c r="U22">
        <f>Totaaloverzicht!U44</f>
        <v>0</v>
      </c>
      <c r="V22">
        <f>Totaaloverzicht!V44</f>
        <v>14</v>
      </c>
      <c r="W22">
        <f>Totaaloverzicht!W44</f>
        <v>2</v>
      </c>
      <c r="X22">
        <f>Totaaloverzicht!X44</f>
        <v>0</v>
      </c>
      <c r="Y22">
        <f>Totaaloverzicht!Y44</f>
        <v>3</v>
      </c>
      <c r="Z22">
        <f>Totaaloverzicht!Z44</f>
        <v>0</v>
      </c>
    </row>
    <row r="23" spans="1:26" ht="12.75">
      <c r="A23" s="33" t="s">
        <v>108</v>
      </c>
      <c r="B23" s="33"/>
      <c r="C23" s="33"/>
      <c r="D23" s="34"/>
      <c r="E23">
        <f t="shared" si="0"/>
        <v>23</v>
      </c>
      <c r="L23">
        <f>Totaaloverzicht!L162</f>
        <v>0</v>
      </c>
      <c r="M23">
        <f>Totaaloverzicht!M162</f>
        <v>-1</v>
      </c>
      <c r="N23">
        <f>Totaaloverzicht!N162</f>
        <v>0</v>
      </c>
      <c r="O23">
        <f>Totaaloverzicht!O162</f>
        <v>1</v>
      </c>
      <c r="P23">
        <f>Totaaloverzicht!P162</f>
        <v>1</v>
      </c>
      <c r="Q23">
        <f>Totaaloverzicht!Q162</f>
        <v>3</v>
      </c>
      <c r="R23">
        <f>Totaaloverzicht!R162</f>
        <v>1</v>
      </c>
      <c r="S23">
        <f>Totaaloverzicht!S162</f>
        <v>1</v>
      </c>
      <c r="T23">
        <f>Totaaloverzicht!T162</f>
        <v>0</v>
      </c>
      <c r="U23">
        <f>Totaaloverzicht!U162</f>
        <v>1</v>
      </c>
      <c r="V23">
        <f>Totaaloverzicht!V162</f>
        <v>15</v>
      </c>
      <c r="W23">
        <f>Totaaloverzicht!W162</f>
        <v>0</v>
      </c>
      <c r="X23">
        <f>Totaaloverzicht!X162</f>
        <v>1</v>
      </c>
      <c r="Y23">
        <f>Totaaloverzicht!Y162</f>
        <v>0</v>
      </c>
      <c r="Z23">
        <f>Totaaloverzicht!Z162</f>
        <v>0</v>
      </c>
    </row>
    <row r="24" spans="1:37" ht="12.75">
      <c r="A24" s="33" t="s">
        <v>132</v>
      </c>
      <c r="B24" s="33" t="s">
        <v>40</v>
      </c>
      <c r="C24" s="33" t="s">
        <v>69</v>
      </c>
      <c r="D24" s="34">
        <v>1500000</v>
      </c>
      <c r="E24">
        <f t="shared" si="0"/>
        <v>19</v>
      </c>
      <c r="AA24">
        <f>Totaaloverzicht!AA286</f>
        <v>0</v>
      </c>
      <c r="AB24">
        <f>Totaaloverzicht!AB286</f>
        <v>0</v>
      </c>
      <c r="AC24">
        <f>Totaaloverzicht!AC286</f>
        <v>9</v>
      </c>
      <c r="AD24">
        <f>Totaaloverzicht!AD286</f>
        <v>3</v>
      </c>
      <c r="AE24">
        <f>Totaaloverzicht!AE286</f>
        <v>0</v>
      </c>
      <c r="AF24">
        <f>Totaaloverzicht!AF286</f>
        <v>3</v>
      </c>
      <c r="AG24">
        <f>Totaaloverzicht!AG286</f>
        <v>2</v>
      </c>
      <c r="AH24">
        <f>Totaaloverzicht!AH286</f>
        <v>2</v>
      </c>
      <c r="AI24">
        <f>Totaaloverzicht!AI286</f>
        <v>0</v>
      </c>
      <c r="AJ24">
        <f>Totaaloverzicht!AJ286</f>
        <v>0</v>
      </c>
      <c r="AK24">
        <f>Totaaloverzicht!AK286</f>
        <v>0</v>
      </c>
    </row>
    <row r="25" spans="1:37" ht="12.75">
      <c r="A25" s="33" t="s">
        <v>186</v>
      </c>
      <c r="B25" s="33" t="s">
        <v>45</v>
      </c>
      <c r="C25" s="33" t="s">
        <v>68</v>
      </c>
      <c r="D25" s="34">
        <v>3000000</v>
      </c>
      <c r="E25">
        <f t="shared" si="0"/>
        <v>26</v>
      </c>
      <c r="AA25">
        <f>Totaaloverzicht!AA496</f>
        <v>0</v>
      </c>
      <c r="AB25">
        <f>Totaaloverzicht!AB496</f>
        <v>5</v>
      </c>
      <c r="AC25">
        <f>Totaaloverzicht!AC496</f>
        <v>0</v>
      </c>
      <c r="AD25">
        <f>Totaaloverzicht!AD496</f>
        <v>9</v>
      </c>
      <c r="AE25">
        <f>Totaaloverzicht!AE496</f>
        <v>3</v>
      </c>
      <c r="AF25">
        <f>Totaaloverzicht!AF496</f>
        <v>0</v>
      </c>
      <c r="AG25">
        <f>Totaaloverzicht!AG496</f>
        <v>5</v>
      </c>
      <c r="AH25">
        <f>Totaaloverzicht!AH496</f>
        <v>2</v>
      </c>
      <c r="AI25">
        <f>Totaaloverzicht!AI496</f>
        <v>1</v>
      </c>
      <c r="AJ25">
        <f>Totaaloverzicht!AJ496</f>
        <v>0</v>
      </c>
      <c r="AK25">
        <f>Totaaloverzicht!AK496</f>
        <v>1</v>
      </c>
    </row>
    <row r="26" spans="1:37" ht="12.75">
      <c r="A26" s="33" t="s">
        <v>150</v>
      </c>
      <c r="B26" s="33" t="s">
        <v>144</v>
      </c>
      <c r="C26" s="33" t="s">
        <v>70</v>
      </c>
      <c r="D26" s="34">
        <v>2500000</v>
      </c>
      <c r="E26">
        <f t="shared" si="0"/>
        <v>19</v>
      </c>
      <c r="AA26">
        <f>Totaaloverzicht!AA357</f>
        <v>0</v>
      </c>
      <c r="AB26">
        <f>Totaaloverzicht!AB357</f>
        <v>1</v>
      </c>
      <c r="AC26">
        <f>Totaaloverzicht!AC357</f>
        <v>0</v>
      </c>
      <c r="AD26">
        <f>Totaaloverzicht!AD357</f>
        <v>2</v>
      </c>
      <c r="AE26">
        <f>Totaaloverzicht!AE357</f>
        <v>3</v>
      </c>
      <c r="AF26">
        <f>Totaaloverzicht!AF357</f>
        <v>1</v>
      </c>
      <c r="AG26">
        <f>Totaaloverzicht!AG357</f>
        <v>1</v>
      </c>
      <c r="AH26">
        <f>Totaaloverzicht!AH357</f>
        <v>0</v>
      </c>
      <c r="AI26">
        <f>Totaaloverzicht!AI357</f>
        <v>8</v>
      </c>
      <c r="AJ26">
        <f>Totaaloverzicht!AJ357</f>
        <v>0</v>
      </c>
      <c r="AK26">
        <f>Totaaloverzicht!AK357</f>
        <v>3</v>
      </c>
    </row>
    <row r="27" spans="1:37" ht="12.75">
      <c r="A27" s="33" t="s">
        <v>141</v>
      </c>
      <c r="B27" s="33" t="s">
        <v>41</v>
      </c>
      <c r="C27" s="33" t="s">
        <v>70</v>
      </c>
      <c r="D27" s="34">
        <v>3500000</v>
      </c>
      <c r="E27">
        <f t="shared" si="0"/>
        <v>51</v>
      </c>
      <c r="AA27">
        <f>Totaaloverzicht!AA331</f>
        <v>12</v>
      </c>
      <c r="AB27">
        <f>Totaaloverzicht!AB331</f>
        <v>0</v>
      </c>
      <c r="AC27">
        <f>Totaaloverzicht!AC331</f>
        <v>9</v>
      </c>
      <c r="AD27">
        <f>Totaaloverzicht!AD331</f>
        <v>1</v>
      </c>
      <c r="AE27">
        <f>Totaaloverzicht!AE331</f>
        <v>2</v>
      </c>
      <c r="AF27">
        <f>Totaaloverzicht!AF331</f>
        <v>0</v>
      </c>
      <c r="AG27">
        <f>Totaaloverzicht!AG331</f>
        <v>9</v>
      </c>
      <c r="AH27">
        <f>Totaaloverzicht!AH331</f>
        <v>5</v>
      </c>
      <c r="AI27">
        <f>Totaaloverzicht!AI331</f>
        <v>1</v>
      </c>
      <c r="AJ27">
        <f>Totaaloverzicht!AJ331</f>
        <v>9</v>
      </c>
      <c r="AK27">
        <f>Totaaloverzicht!AK331</f>
        <v>3</v>
      </c>
    </row>
    <row r="28" spans="1:37" ht="12.75">
      <c r="A28" s="33" t="s">
        <v>114</v>
      </c>
      <c r="B28" s="33" t="s">
        <v>110</v>
      </c>
      <c r="C28" s="33" t="s">
        <v>70</v>
      </c>
      <c r="D28" s="34">
        <v>2500000</v>
      </c>
      <c r="E28">
        <f t="shared" si="0"/>
        <v>26</v>
      </c>
      <c r="AA28">
        <f>Totaaloverzicht!AA187</f>
        <v>0</v>
      </c>
      <c r="AB28">
        <f>Totaaloverzicht!AB187</f>
        <v>0</v>
      </c>
      <c r="AC28">
        <f>Totaaloverzicht!AC187</f>
        <v>6</v>
      </c>
      <c r="AD28">
        <f>Totaaloverzicht!AD187</f>
        <v>3</v>
      </c>
      <c r="AE28">
        <f>Totaaloverzicht!AE187</f>
        <v>1</v>
      </c>
      <c r="AF28">
        <f>Totaaloverzicht!AF187</f>
        <v>0</v>
      </c>
      <c r="AG28">
        <f>Totaaloverzicht!AG187</f>
        <v>7</v>
      </c>
      <c r="AH28">
        <f>Totaaloverzicht!AH187</f>
        <v>3</v>
      </c>
      <c r="AI28">
        <f>Totaaloverzicht!AI187</f>
        <v>-1</v>
      </c>
      <c r="AJ28">
        <f>Totaaloverzicht!AJ187</f>
        <v>6</v>
      </c>
      <c r="AK28">
        <f>Totaaloverzicht!AK187</f>
        <v>1</v>
      </c>
    </row>
    <row r="29" spans="1:37" ht="12.75">
      <c r="A29" s="32" t="s">
        <v>127</v>
      </c>
      <c r="B29" s="32" t="s">
        <v>57</v>
      </c>
      <c r="C29" s="32" t="s">
        <v>69</v>
      </c>
      <c r="D29" s="36">
        <v>1500000</v>
      </c>
      <c r="E29">
        <f t="shared" si="0"/>
        <v>6</v>
      </c>
      <c r="AF29">
        <f>Totaaloverzicht!AF261</f>
        <v>4</v>
      </c>
      <c r="AG29">
        <f>Totaaloverzicht!AG261</f>
        <v>2</v>
      </c>
      <c r="AH29">
        <f>Totaaloverzicht!AH261</f>
        <v>0</v>
      </c>
      <c r="AI29">
        <f>Totaaloverzicht!AI261</f>
        <v>0</v>
      </c>
      <c r="AJ29">
        <f>Totaaloverzicht!AJ261</f>
        <v>0</v>
      </c>
      <c r="AK29">
        <f>Totaaloverzicht!AK261</f>
        <v>0</v>
      </c>
    </row>
    <row r="30" spans="1:37" ht="12.75">
      <c r="A30" s="32" t="s">
        <v>153</v>
      </c>
      <c r="B30" s="32" t="s">
        <v>42</v>
      </c>
      <c r="C30" s="32" t="s">
        <v>68</v>
      </c>
      <c r="D30" s="36">
        <v>1000000</v>
      </c>
      <c r="E30">
        <f t="shared" si="0"/>
        <v>7</v>
      </c>
      <c r="AF30">
        <f>Totaaloverzicht!AF376</f>
        <v>3</v>
      </c>
      <c r="AG30">
        <f>Totaaloverzicht!AG376</f>
        <v>0</v>
      </c>
      <c r="AH30">
        <f>Totaaloverzicht!AH376</f>
        <v>0</v>
      </c>
      <c r="AI30">
        <f>Totaaloverzicht!AI376</f>
        <v>1</v>
      </c>
      <c r="AJ30">
        <f>Totaaloverzicht!AJ376</f>
        <v>3</v>
      </c>
      <c r="AK30">
        <f>Totaaloverzicht!AK376</f>
        <v>0</v>
      </c>
    </row>
    <row r="31" spans="1:4" ht="12.75">
      <c r="A31" s="18"/>
      <c r="B31" s="18"/>
      <c r="C31" s="18"/>
      <c r="D31" s="19"/>
    </row>
    <row r="32" spans="6:37" ht="12.75">
      <c r="F32" s="1">
        <f>SUM(F6:F30)</f>
        <v>33</v>
      </c>
      <c r="G32" s="1">
        <f aca="true" t="shared" si="1" ref="G32:AK32">SUM(G6:G30)</f>
        <v>53</v>
      </c>
      <c r="H32" s="1">
        <f t="shared" si="1"/>
        <v>31</v>
      </c>
      <c r="I32" s="1">
        <f t="shared" si="1"/>
        <v>23</v>
      </c>
      <c r="J32" s="1">
        <f t="shared" si="1"/>
        <v>17</v>
      </c>
      <c r="K32" s="1">
        <f t="shared" si="1"/>
        <v>16</v>
      </c>
      <c r="L32" s="1">
        <f t="shared" si="1"/>
        <v>0</v>
      </c>
      <c r="M32" s="1">
        <f t="shared" si="1"/>
        <v>37</v>
      </c>
      <c r="N32" s="1">
        <f t="shared" si="1"/>
        <v>17</v>
      </c>
      <c r="O32" s="1">
        <f t="shared" si="1"/>
        <v>42</v>
      </c>
      <c r="P32" s="1">
        <f t="shared" si="1"/>
        <v>17</v>
      </c>
      <c r="Q32" s="1">
        <f t="shared" si="1"/>
        <v>28</v>
      </c>
      <c r="R32" s="1">
        <f t="shared" si="1"/>
        <v>28</v>
      </c>
      <c r="S32" s="1">
        <f t="shared" si="1"/>
        <v>41</v>
      </c>
      <c r="T32" s="1">
        <f t="shared" si="1"/>
        <v>19</v>
      </c>
      <c r="U32" s="1">
        <f t="shared" si="1"/>
        <v>11</v>
      </c>
      <c r="V32" s="1">
        <f t="shared" si="1"/>
        <v>38</v>
      </c>
      <c r="W32" s="1">
        <f t="shared" si="1"/>
        <v>14</v>
      </c>
      <c r="X32" s="1">
        <f t="shared" si="1"/>
        <v>23</v>
      </c>
      <c r="Y32" s="1">
        <f t="shared" si="1"/>
        <v>22</v>
      </c>
      <c r="Z32" s="1">
        <f t="shared" si="1"/>
        <v>11</v>
      </c>
      <c r="AA32" s="1">
        <f t="shared" si="1"/>
        <v>20</v>
      </c>
      <c r="AB32" s="1">
        <f t="shared" si="1"/>
        <v>13</v>
      </c>
      <c r="AC32" s="1">
        <f t="shared" si="1"/>
        <v>48</v>
      </c>
      <c r="AD32" s="1">
        <f t="shared" si="1"/>
        <v>32</v>
      </c>
      <c r="AE32" s="1">
        <f t="shared" si="1"/>
        <v>25</v>
      </c>
      <c r="AF32" s="1">
        <f t="shared" si="1"/>
        <v>12</v>
      </c>
      <c r="AG32" s="1">
        <f t="shared" si="1"/>
        <v>34</v>
      </c>
      <c r="AH32" s="1">
        <f t="shared" si="1"/>
        <v>19</v>
      </c>
      <c r="AI32" s="1">
        <f t="shared" si="1"/>
        <v>20</v>
      </c>
      <c r="AJ32" s="1">
        <f t="shared" si="1"/>
        <v>34</v>
      </c>
      <c r="AK32" s="1">
        <f t="shared" si="1"/>
        <v>16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9">
      <selection activeCell="C5" sqref="C5"/>
    </sheetView>
  </sheetViews>
  <sheetFormatPr defaultColWidth="9.140625" defaultRowHeight="12.75"/>
  <cols>
    <col min="1" max="1" width="10.421875" style="0" bestFit="1" customWidth="1"/>
    <col min="2" max="2" width="6.57421875" style="0" bestFit="1" customWidth="1"/>
    <col min="3" max="3" width="5.7109375" style="0" customWidth="1"/>
    <col min="4" max="8" width="4.00390625" style="0" bestFit="1" customWidth="1"/>
    <col min="9" max="9" width="4.140625" style="0" customWidth="1"/>
    <col min="10" max="33" width="4.00390625" style="0" bestFit="1" customWidth="1"/>
  </cols>
  <sheetData>
    <row r="1" spans="1:4" ht="39.75" customHeight="1">
      <c r="A1" s="4" t="s">
        <v>47</v>
      </c>
      <c r="B1" s="4" t="s">
        <v>189</v>
      </c>
      <c r="C1" s="4" t="s">
        <v>54</v>
      </c>
      <c r="D1" s="4" t="s">
        <v>62</v>
      </c>
    </row>
    <row r="2" spans="1:4" ht="12.75">
      <c r="A2" t="s">
        <v>49</v>
      </c>
      <c r="B2" s="3">
        <f>Rob!B2</f>
        <v>30.5</v>
      </c>
      <c r="C2" s="3">
        <f>Rob!B3/1000000</f>
        <v>18.75</v>
      </c>
      <c r="D2">
        <f>Rob!B1</f>
        <v>931</v>
      </c>
    </row>
    <row r="3" spans="1:4" ht="12.75">
      <c r="A3" t="s">
        <v>204</v>
      </c>
      <c r="B3" s="3">
        <f>Jan!B2</f>
        <v>31</v>
      </c>
      <c r="C3" s="3">
        <f>Jan!B3/1000000</f>
        <v>23.5</v>
      </c>
      <c r="D3">
        <f>Jan!B1</f>
        <v>931</v>
      </c>
    </row>
    <row r="4" spans="1:4" ht="12.75">
      <c r="A4" t="s">
        <v>191</v>
      </c>
      <c r="B4" s="3">
        <f>'Louise D'!B2</f>
        <v>20</v>
      </c>
      <c r="C4" s="3">
        <f>'Louise D'!B3/1000000</f>
        <v>22.25</v>
      </c>
      <c r="D4">
        <f>'Louise D'!B1</f>
        <v>844</v>
      </c>
    </row>
    <row r="5" spans="1:4" ht="12.75">
      <c r="A5" t="s">
        <v>50</v>
      </c>
      <c r="B5" s="3">
        <f>Kitty!B2</f>
        <v>24</v>
      </c>
      <c r="C5" s="3">
        <f>Kitty!B3/1000000</f>
        <v>16</v>
      </c>
      <c r="D5">
        <f>Kitty!B1</f>
        <v>832</v>
      </c>
    </row>
    <row r="6" spans="1:4" ht="12.75">
      <c r="A6" t="s">
        <v>192</v>
      </c>
      <c r="B6" s="3">
        <f>'Louise P'!B2</f>
        <v>15</v>
      </c>
      <c r="C6" s="3">
        <f>'Louise P'!B3/1000000</f>
        <v>30.5</v>
      </c>
      <c r="D6">
        <f>'Louise P'!B1</f>
        <v>814</v>
      </c>
    </row>
    <row r="7" spans="1:4" ht="12.75">
      <c r="A7" t="s">
        <v>63</v>
      </c>
      <c r="B7" s="3">
        <f>Martin!B2</f>
        <v>18</v>
      </c>
      <c r="C7" s="3">
        <f>Martin!B3/1000000</f>
        <v>25</v>
      </c>
      <c r="D7">
        <f>Martin!B1</f>
        <v>796</v>
      </c>
    </row>
    <row r="8" spans="1:4" ht="12.75">
      <c r="A8" t="s">
        <v>201</v>
      </c>
      <c r="B8" s="3">
        <f>Wouter!B2</f>
        <v>19.5</v>
      </c>
      <c r="C8" s="3">
        <f>Wouter!B3/1000000</f>
        <v>24.5</v>
      </c>
      <c r="D8">
        <f>Wouter!B1</f>
        <v>794</v>
      </c>
    </row>
    <row r="9" spans="1:4" ht="12.75">
      <c r="A9" t="s">
        <v>59</v>
      </c>
      <c r="B9" s="3">
        <f>Evelien!B2</f>
        <v>28</v>
      </c>
      <c r="C9" s="3">
        <f>Evelien!B3/1000000</f>
        <v>16.45</v>
      </c>
      <c r="D9">
        <f>Evelien!B1</f>
        <v>785</v>
      </c>
    </row>
    <row r="10" spans="1:4" ht="12.75">
      <c r="A10" t="s">
        <v>48</v>
      </c>
      <c r="B10" s="3">
        <f>Aad!B2</f>
        <v>33.5</v>
      </c>
      <c r="C10" s="3">
        <f>Aad!B3/1000000</f>
        <v>2.025</v>
      </c>
      <c r="D10">
        <f>Aad!B1</f>
        <v>781</v>
      </c>
    </row>
    <row r="13" spans="1:33" ht="12.75">
      <c r="A13" s="5" t="s">
        <v>202</v>
      </c>
      <c r="B13" s="6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7">
        <v>31</v>
      </c>
      <c r="AG13" s="7">
        <v>32</v>
      </c>
    </row>
    <row r="14" spans="1:33" ht="12.75">
      <c r="A14" t="s">
        <v>48</v>
      </c>
      <c r="B14" s="2">
        <f>Aad!F61</f>
        <v>17</v>
      </c>
      <c r="C14" s="2">
        <f>Aad!G61</f>
        <v>50</v>
      </c>
      <c r="D14" s="2">
        <f>Aad!H61</f>
        <v>28</v>
      </c>
      <c r="E14" s="2">
        <f>Aad!I61</f>
        <v>24</v>
      </c>
      <c r="F14" s="2">
        <f>Aad!J61</f>
        <v>18</v>
      </c>
      <c r="G14" s="2">
        <f>Aad!K61</f>
        <v>14</v>
      </c>
      <c r="H14" s="2">
        <f>Aad!L61</f>
        <v>0</v>
      </c>
      <c r="I14" s="2">
        <f>Aad!M61</f>
        <v>49</v>
      </c>
      <c r="J14" s="2">
        <f>Aad!N61</f>
        <v>34</v>
      </c>
      <c r="K14" s="2">
        <f>Aad!O61</f>
        <v>47</v>
      </c>
      <c r="L14" s="2">
        <f>Aad!P61</f>
        <v>8</v>
      </c>
      <c r="M14" s="2">
        <f>Aad!Q61</f>
        <v>26</v>
      </c>
      <c r="N14" s="2">
        <f>Aad!R61</f>
        <v>34</v>
      </c>
      <c r="O14" s="2">
        <f>Aad!S61</f>
        <v>37</v>
      </c>
      <c r="P14" s="2">
        <f>Aad!T61</f>
        <v>22</v>
      </c>
      <c r="Q14" s="2">
        <f>Aad!U61</f>
        <v>13</v>
      </c>
      <c r="R14" s="2">
        <f>Aad!V61</f>
        <v>46</v>
      </c>
      <c r="S14" s="2">
        <f>Aad!W61</f>
        <v>16</v>
      </c>
      <c r="T14" s="2">
        <f>Aad!X61</f>
        <v>24</v>
      </c>
      <c r="U14" s="2">
        <f>Aad!Y61</f>
        <v>18</v>
      </c>
      <c r="V14" s="2">
        <f>Aad!Z61</f>
        <v>22</v>
      </c>
      <c r="W14" s="2">
        <f>Aad!AA61</f>
        <v>23</v>
      </c>
      <c r="X14" s="2">
        <f>Aad!AB61</f>
        <v>6</v>
      </c>
      <c r="Y14" s="2">
        <f>Aad!AC61</f>
        <v>50</v>
      </c>
      <c r="Z14" s="2">
        <f>Aad!AD61</f>
        <v>28</v>
      </c>
      <c r="AA14" s="2">
        <f>Aad!AE61</f>
        <v>28</v>
      </c>
      <c r="AB14" s="2">
        <f>Aad!AF61</f>
        <v>6</v>
      </c>
      <c r="AC14" s="2">
        <f>Aad!AG61</f>
        <v>24</v>
      </c>
      <c r="AD14" s="2">
        <f>Aad!AH61</f>
        <v>19</v>
      </c>
      <c r="AE14" s="2">
        <f>Aad!AI61</f>
        <v>16</v>
      </c>
      <c r="AF14" s="2">
        <f>Aad!AJ61</f>
        <v>34</v>
      </c>
      <c r="AG14" s="2">
        <f>Aad!AK61</f>
        <v>0</v>
      </c>
    </row>
    <row r="15" spans="1:33" ht="12.75">
      <c r="A15" t="s">
        <v>191</v>
      </c>
      <c r="B15" s="2">
        <f>'Louise D'!F33</f>
        <v>28</v>
      </c>
      <c r="C15" s="2">
        <f>'Louise D'!G33</f>
        <v>50</v>
      </c>
      <c r="D15" s="2">
        <f>'Louise D'!H33</f>
        <v>32</v>
      </c>
      <c r="E15" s="2">
        <f>'Louise D'!I33</f>
        <v>29</v>
      </c>
      <c r="F15" s="2">
        <f>'Louise D'!J33</f>
        <v>25</v>
      </c>
      <c r="G15" s="2">
        <f>'Louise D'!K33</f>
        <v>10</v>
      </c>
      <c r="H15" s="2">
        <f>'Louise D'!L33</f>
        <v>0</v>
      </c>
      <c r="I15" s="2">
        <f>'Louise D'!M33</f>
        <v>57</v>
      </c>
      <c r="J15" s="2">
        <f>'Louise D'!N33</f>
        <v>27</v>
      </c>
      <c r="K15" s="2">
        <f>'Louise D'!O33</f>
        <v>50</v>
      </c>
      <c r="L15" s="2">
        <f>'Louise D'!P33</f>
        <v>19</v>
      </c>
      <c r="M15" s="2">
        <f>'Louise D'!Q33</f>
        <v>31</v>
      </c>
      <c r="N15" s="2">
        <f>'Louise D'!R33</f>
        <v>34</v>
      </c>
      <c r="O15" s="2">
        <f>'Louise D'!S33</f>
        <v>48</v>
      </c>
      <c r="P15" s="2">
        <f>'Louise D'!T33</f>
        <v>26</v>
      </c>
      <c r="Q15" s="2">
        <f>'Louise D'!U33</f>
        <v>14</v>
      </c>
      <c r="R15" s="2">
        <f>'Louise D'!V33</f>
        <v>30</v>
      </c>
      <c r="S15" s="2">
        <f>'Louise D'!W33</f>
        <v>17</v>
      </c>
      <c r="T15" s="2">
        <f>'Louise D'!X33</f>
        <v>13</v>
      </c>
      <c r="U15" s="2">
        <f>'Louise D'!Y33</f>
        <v>37</v>
      </c>
      <c r="V15" s="2">
        <f>'Louise D'!Z33</f>
        <v>24</v>
      </c>
      <c r="W15" s="2">
        <f>'Louise D'!AA33</f>
        <v>8</v>
      </c>
      <c r="X15" s="2">
        <f>'Louise D'!AB33</f>
        <v>6</v>
      </c>
      <c r="Y15" s="2">
        <f>'Louise D'!AC33</f>
        <v>42</v>
      </c>
      <c r="Z15" s="2">
        <f>'Louise D'!AD33</f>
        <v>25</v>
      </c>
      <c r="AA15" s="2">
        <f>'Louise D'!AE33</f>
        <v>29</v>
      </c>
      <c r="AB15" s="2">
        <f>'Louise D'!AF33</f>
        <v>18</v>
      </c>
      <c r="AC15" s="2">
        <f>'Louise D'!AG33</f>
        <v>28</v>
      </c>
      <c r="AD15" s="2">
        <f>'Louise D'!AH33</f>
        <v>19</v>
      </c>
      <c r="AE15" s="2">
        <f>'Louise D'!AI33</f>
        <v>20</v>
      </c>
      <c r="AF15" s="2">
        <f>'Louise D'!AJ33</f>
        <v>30</v>
      </c>
      <c r="AG15" s="2">
        <f>'Louise D'!AK33</f>
        <v>18</v>
      </c>
    </row>
    <row r="16" spans="1:33" ht="12.75">
      <c r="A16" t="s">
        <v>49</v>
      </c>
      <c r="B16" s="2">
        <f>Rob!F54</f>
        <v>29</v>
      </c>
      <c r="C16" s="2">
        <f>Rob!G54</f>
        <v>40</v>
      </c>
      <c r="D16" s="22">
        <f>Rob!H54</f>
        <v>10</v>
      </c>
      <c r="E16" s="2">
        <f>Rob!I54</f>
        <v>34</v>
      </c>
      <c r="F16" s="2">
        <f>Rob!J54</f>
        <v>18</v>
      </c>
      <c r="G16" s="2">
        <f>Rob!K54</f>
        <v>32</v>
      </c>
      <c r="H16" s="2">
        <f>Rob!L54</f>
        <v>0</v>
      </c>
      <c r="I16" s="2">
        <f>Rob!M54</f>
        <v>54</v>
      </c>
      <c r="J16" s="2">
        <f>Rob!N54</f>
        <v>30</v>
      </c>
      <c r="K16" s="2">
        <f>Rob!O54</f>
        <v>36</v>
      </c>
      <c r="L16" s="2">
        <f>Rob!P54</f>
        <v>19</v>
      </c>
      <c r="M16" s="2">
        <f>Rob!Q54</f>
        <v>30</v>
      </c>
      <c r="N16" s="2">
        <f>Rob!R54</f>
        <v>38</v>
      </c>
      <c r="O16" s="2">
        <f>Rob!S54</f>
        <v>51</v>
      </c>
      <c r="P16" s="2">
        <f>Rob!T54</f>
        <v>28</v>
      </c>
      <c r="Q16" s="2">
        <f>Rob!U54</f>
        <v>13</v>
      </c>
      <c r="R16" s="2">
        <f>Rob!V54</f>
        <v>52</v>
      </c>
      <c r="S16" s="2">
        <f>Rob!W54</f>
        <v>22</v>
      </c>
      <c r="T16" s="2">
        <f>Rob!X54</f>
        <v>28</v>
      </c>
      <c r="U16" s="2">
        <f>Rob!Y54</f>
        <v>33</v>
      </c>
      <c r="V16" s="2">
        <f>Rob!Z54</f>
        <v>21</v>
      </c>
      <c r="W16" s="2">
        <f>Rob!AA54</f>
        <v>28</v>
      </c>
      <c r="X16" s="2">
        <f>Rob!AB54</f>
        <v>22</v>
      </c>
      <c r="Y16" s="2">
        <f>Rob!AC54</f>
        <v>30</v>
      </c>
      <c r="Z16" s="2">
        <f>Rob!AD54</f>
        <v>23</v>
      </c>
      <c r="AA16" s="2">
        <f>Rob!AE54</f>
        <v>34</v>
      </c>
      <c r="AB16" s="2">
        <f>Rob!AF54</f>
        <v>25</v>
      </c>
      <c r="AC16" s="2">
        <f>Rob!AG54</f>
        <v>25</v>
      </c>
      <c r="AD16" s="2">
        <f>Rob!AH54</f>
        <v>23</v>
      </c>
      <c r="AE16" s="2">
        <f>Rob!AI54</f>
        <v>26</v>
      </c>
      <c r="AF16" s="2">
        <f>Rob!AJ54</f>
        <v>49</v>
      </c>
      <c r="AG16" s="2">
        <f>Rob!AK54</f>
        <v>28</v>
      </c>
    </row>
    <row r="17" spans="1:33" ht="12.75">
      <c r="A17" t="s">
        <v>59</v>
      </c>
      <c r="B17" s="2">
        <f>Evelien!F49</f>
        <v>32</v>
      </c>
      <c r="C17" s="2">
        <f>Evelien!G49</f>
        <v>48</v>
      </c>
      <c r="D17" s="2">
        <f>Evelien!H49</f>
        <v>31</v>
      </c>
      <c r="E17" s="2">
        <f>Evelien!I49</f>
        <v>31</v>
      </c>
      <c r="F17" s="2">
        <f>Evelien!J49</f>
        <v>8</v>
      </c>
      <c r="G17" s="2">
        <f>Evelien!K49</f>
        <v>21</v>
      </c>
      <c r="H17" s="2">
        <f>Evelien!L49</f>
        <v>0</v>
      </c>
      <c r="I17" s="2">
        <f>Evelien!M49</f>
        <v>51</v>
      </c>
      <c r="J17" s="2">
        <f>Evelien!N49</f>
        <v>22</v>
      </c>
      <c r="K17" s="2">
        <f>Evelien!O49</f>
        <v>18</v>
      </c>
      <c r="L17" s="2">
        <f>Evelien!P49</f>
        <v>1</v>
      </c>
      <c r="M17" s="2">
        <f>Evelien!Q49</f>
        <v>20</v>
      </c>
      <c r="N17" s="2">
        <f>Evelien!R49</f>
        <v>32</v>
      </c>
      <c r="O17" s="2">
        <f>Evelien!S49</f>
        <v>51</v>
      </c>
      <c r="P17" s="2">
        <f>Evelien!T49</f>
        <v>28</v>
      </c>
      <c r="Q17" s="2">
        <f>Evelien!U49</f>
        <v>16</v>
      </c>
      <c r="R17" s="2">
        <f>Evelien!V49</f>
        <v>44</v>
      </c>
      <c r="S17" s="2">
        <f>Evelien!W49</f>
        <v>31</v>
      </c>
      <c r="T17" s="2">
        <f>Evelien!X49</f>
        <v>21</v>
      </c>
      <c r="U17" s="2">
        <f>Evelien!Y49</f>
        <v>22</v>
      </c>
      <c r="V17" s="2">
        <f>Evelien!Z49</f>
        <v>18</v>
      </c>
      <c r="W17" s="2">
        <f>Evelien!AA49</f>
        <v>23</v>
      </c>
      <c r="X17" s="2">
        <f>Evelien!AB49</f>
        <v>12</v>
      </c>
      <c r="Y17" s="2">
        <f>Evelien!AC49</f>
        <v>33</v>
      </c>
      <c r="Z17" s="2">
        <f>Evelien!AD49</f>
        <v>20</v>
      </c>
      <c r="AA17" s="2">
        <f>Evelien!AE49</f>
        <v>21</v>
      </c>
      <c r="AB17" s="2">
        <f>Evelien!AF49</f>
        <v>17</v>
      </c>
      <c r="AC17" s="2">
        <f>Evelien!AG49</f>
        <v>28</v>
      </c>
      <c r="AD17" s="2">
        <f>Evelien!AH49</f>
        <v>20</v>
      </c>
      <c r="AE17" s="2">
        <f>Evelien!AI49</f>
        <v>24</v>
      </c>
      <c r="AF17" s="2">
        <f>Evelien!AJ49</f>
        <v>27</v>
      </c>
      <c r="AG17" s="2">
        <f>Evelien!AK49</f>
        <v>14</v>
      </c>
    </row>
    <row r="18" spans="1:33" ht="12.75">
      <c r="A18" t="s">
        <v>50</v>
      </c>
      <c r="B18" s="2">
        <f>Kitty!F41</f>
        <v>27</v>
      </c>
      <c r="C18" s="2">
        <f>Kitty!G41</f>
        <v>48</v>
      </c>
      <c r="D18" s="2">
        <f>Kitty!H41</f>
        <v>41</v>
      </c>
      <c r="E18" s="2">
        <f>Kitty!I41</f>
        <v>25</v>
      </c>
      <c r="F18" s="2">
        <f>Kitty!J41</f>
        <v>25</v>
      </c>
      <c r="G18" s="2">
        <f>Kitty!K41</f>
        <v>21</v>
      </c>
      <c r="H18" s="2">
        <f>Kitty!L41</f>
        <v>1</v>
      </c>
      <c r="I18" s="2">
        <f>Kitty!M41</f>
        <v>52</v>
      </c>
      <c r="J18" s="2">
        <f>Kitty!N41</f>
        <v>18</v>
      </c>
      <c r="K18" s="2">
        <f>Kitty!O41</f>
        <v>50</v>
      </c>
      <c r="L18" s="2">
        <f>Kitty!P41</f>
        <v>13</v>
      </c>
      <c r="M18" s="2">
        <f>Kitty!Q41</f>
        <v>34</v>
      </c>
      <c r="N18" s="2">
        <f>Kitty!R41</f>
        <v>28</v>
      </c>
      <c r="O18" s="2">
        <f>Kitty!S41</f>
        <v>55</v>
      </c>
      <c r="P18" s="2">
        <f>Kitty!T41</f>
        <v>27</v>
      </c>
      <c r="Q18" s="2">
        <f>Kitty!U41</f>
        <v>11</v>
      </c>
      <c r="R18" s="2">
        <f>Kitty!V41</f>
        <v>30</v>
      </c>
      <c r="S18" s="2">
        <f>Kitty!W41</f>
        <v>23</v>
      </c>
      <c r="T18" s="2">
        <f>Kitty!X41</f>
        <v>24</v>
      </c>
      <c r="U18" s="2">
        <f>Kitty!Y41</f>
        <v>17</v>
      </c>
      <c r="V18" s="2">
        <f>Kitty!Z41</f>
        <v>30</v>
      </c>
      <c r="W18" s="2">
        <f>Kitty!AA41</f>
        <v>11</v>
      </c>
      <c r="X18" s="2">
        <f>Kitty!AB41</f>
        <v>6</v>
      </c>
      <c r="Y18" s="2">
        <f>Kitty!AC41</f>
        <v>31</v>
      </c>
      <c r="Z18" s="2">
        <f>Kitty!AD41</f>
        <v>27</v>
      </c>
      <c r="AA18" s="2">
        <f>Kitty!AE41</f>
        <v>18</v>
      </c>
      <c r="AB18" s="2">
        <f>Kitty!AF41</f>
        <v>10</v>
      </c>
      <c r="AC18" s="2">
        <f>Kitty!AG41</f>
        <v>26</v>
      </c>
      <c r="AD18" s="2">
        <f>Kitty!AH41</f>
        <v>24</v>
      </c>
      <c r="AE18" s="2">
        <f>Kitty!AI41</f>
        <v>25</v>
      </c>
      <c r="AF18" s="2">
        <f>Kitty!AJ41</f>
        <v>34</v>
      </c>
      <c r="AG18" s="2">
        <f>Kitty!AK41</f>
        <v>20</v>
      </c>
    </row>
    <row r="19" spans="1:33" ht="12.75">
      <c r="A19" t="s">
        <v>63</v>
      </c>
      <c r="B19" s="2">
        <f>Martin!F29</f>
        <v>31</v>
      </c>
      <c r="C19" s="2">
        <f>Martin!G29</f>
        <v>35</v>
      </c>
      <c r="D19" s="2">
        <f>Martin!H29</f>
        <v>36</v>
      </c>
      <c r="E19" s="2">
        <f>Martin!I29</f>
        <v>23</v>
      </c>
      <c r="F19" s="2">
        <f>Martin!J29</f>
        <v>18</v>
      </c>
      <c r="G19" s="2">
        <f>Martin!K29</f>
        <v>20</v>
      </c>
      <c r="H19" s="2">
        <f>Martin!L29</f>
        <v>1</v>
      </c>
      <c r="I19" s="2">
        <f>Martin!M29</f>
        <v>45</v>
      </c>
      <c r="J19" s="2">
        <f>Martin!N29</f>
        <v>21</v>
      </c>
      <c r="K19" s="2">
        <f>Martin!O29</f>
        <v>32</v>
      </c>
      <c r="L19" s="2">
        <f>Martin!P29</f>
        <v>16</v>
      </c>
      <c r="M19" s="2">
        <f>Martin!Q29</f>
        <v>37</v>
      </c>
      <c r="N19" s="2">
        <f>Martin!R29</f>
        <v>46</v>
      </c>
      <c r="O19" s="2">
        <f>Martin!S29</f>
        <v>49</v>
      </c>
      <c r="P19" s="2">
        <f>Martin!T29</f>
        <v>25</v>
      </c>
      <c r="Q19" s="2">
        <f>Martin!U29</f>
        <v>9</v>
      </c>
      <c r="R19" s="2">
        <f>Martin!V29</f>
        <v>41</v>
      </c>
      <c r="S19" s="2">
        <f>Martin!W29</f>
        <v>15</v>
      </c>
      <c r="T19" s="2">
        <f>Martin!X29</f>
        <v>17</v>
      </c>
      <c r="U19" s="2">
        <f>Martin!Y29</f>
        <v>36</v>
      </c>
      <c r="V19" s="2">
        <f>Martin!Z29</f>
        <v>12</v>
      </c>
      <c r="W19" s="2">
        <f>Martin!AA29</f>
        <v>16</v>
      </c>
      <c r="X19" s="2">
        <f>Martin!AB29</f>
        <v>11</v>
      </c>
      <c r="Y19" s="2">
        <f>Martin!AC29</f>
        <v>33</v>
      </c>
      <c r="Z19" s="2">
        <f>Martin!AD29</f>
        <v>21</v>
      </c>
      <c r="AA19" s="2">
        <f>Martin!AE29</f>
        <v>22</v>
      </c>
      <c r="AB19" s="2">
        <f>Martin!AF29</f>
        <v>20</v>
      </c>
      <c r="AC19" s="2">
        <f>Martin!AG29</f>
        <v>24</v>
      </c>
      <c r="AD19" s="2">
        <f>Martin!AH29</f>
        <v>23</v>
      </c>
      <c r="AE19" s="2">
        <f>Martin!AI29</f>
        <v>16</v>
      </c>
      <c r="AF19" s="2">
        <f>Martin!AJ29</f>
        <v>34</v>
      </c>
      <c r="AG19" s="2">
        <f>Martin!AK29</f>
        <v>11</v>
      </c>
    </row>
    <row r="20" spans="1:33" ht="12.75">
      <c r="A20" t="s">
        <v>204</v>
      </c>
      <c r="B20" s="2">
        <f>Jan!F55</f>
        <v>38</v>
      </c>
      <c r="C20" s="2">
        <f>Jan!G55</f>
        <v>40</v>
      </c>
      <c r="D20" s="2">
        <f>Jan!H55</f>
        <v>25</v>
      </c>
      <c r="E20" s="2">
        <f>Jan!I55</f>
        <v>37</v>
      </c>
      <c r="F20" s="2">
        <f>Jan!J55</f>
        <v>28</v>
      </c>
      <c r="G20" s="2">
        <f>Jan!K55</f>
        <v>28</v>
      </c>
      <c r="H20" s="2">
        <f>Jan!L55</f>
        <v>0</v>
      </c>
      <c r="I20" s="2">
        <f>Jan!M55</f>
        <v>59</v>
      </c>
      <c r="J20" s="2">
        <f>Jan!N55</f>
        <v>24</v>
      </c>
      <c r="K20" s="2">
        <f>Jan!O55</f>
        <v>34</v>
      </c>
      <c r="L20" s="2">
        <f>Jan!P55</f>
        <v>17</v>
      </c>
      <c r="M20" s="2">
        <f>Jan!Q55</f>
        <v>46</v>
      </c>
      <c r="N20" s="2">
        <f>Jan!R55</f>
        <v>28</v>
      </c>
      <c r="O20" s="2">
        <f>Jan!S55</f>
        <v>43</v>
      </c>
      <c r="P20" s="2">
        <f>Jan!T55</f>
        <v>32</v>
      </c>
      <c r="Q20" s="2">
        <f>Jan!U55</f>
        <v>15</v>
      </c>
      <c r="R20" s="2">
        <f>Jan!V55</f>
        <v>40</v>
      </c>
      <c r="S20" s="2">
        <f>Jan!W55</f>
        <v>32</v>
      </c>
      <c r="T20" s="2">
        <f>Jan!X55</f>
        <v>37</v>
      </c>
      <c r="U20" s="2">
        <f>Jan!Y55</f>
        <v>17</v>
      </c>
      <c r="V20" s="2">
        <f>Jan!Z55</f>
        <v>26</v>
      </c>
      <c r="W20" s="2">
        <f>Jan!AA55</f>
        <v>18</v>
      </c>
      <c r="X20" s="2">
        <f>Jan!AB55</f>
        <v>13</v>
      </c>
      <c r="Y20" s="2">
        <f>Jan!AC55</f>
        <v>39</v>
      </c>
      <c r="Z20" s="2">
        <f>Jan!AD55</f>
        <v>30</v>
      </c>
      <c r="AA20" s="2">
        <f>Jan!AE55</f>
        <v>29</v>
      </c>
      <c r="AB20" s="2">
        <f>Jan!AF55</f>
        <v>9</v>
      </c>
      <c r="AC20" s="2">
        <f>Jan!AG55</f>
        <v>33</v>
      </c>
      <c r="AD20" s="2">
        <f>Jan!AH55</f>
        <v>31</v>
      </c>
      <c r="AE20" s="2">
        <f>Jan!AI55</f>
        <v>24</v>
      </c>
      <c r="AF20" s="2">
        <f>Jan!AJ55</f>
        <v>39</v>
      </c>
      <c r="AG20" s="2">
        <f>Jan!AK55</f>
        <v>20</v>
      </c>
    </row>
    <row r="21" spans="1:33" ht="12.75">
      <c r="A21" t="s">
        <v>192</v>
      </c>
      <c r="B21" s="2">
        <f>'Louise P'!F23</f>
        <v>31</v>
      </c>
      <c r="C21" s="2">
        <f>'Louise P'!G23</f>
        <v>40</v>
      </c>
      <c r="D21" s="2">
        <f>'Louise P'!H23</f>
        <v>35</v>
      </c>
      <c r="E21" s="2">
        <f>'Louise P'!I23</f>
        <v>33</v>
      </c>
      <c r="F21" s="2">
        <f>'Louise P'!J23</f>
        <v>18</v>
      </c>
      <c r="G21" s="2">
        <f>'Louise P'!K23</f>
        <v>14</v>
      </c>
      <c r="H21" s="2">
        <f>'Louise P'!L23</f>
        <v>0</v>
      </c>
      <c r="I21" s="2">
        <f>'Louise P'!M23</f>
        <v>40</v>
      </c>
      <c r="J21" s="2">
        <f>'Louise P'!N23</f>
        <v>27</v>
      </c>
      <c r="K21" s="2">
        <f>'Louise P'!O23</f>
        <v>45</v>
      </c>
      <c r="L21" s="2">
        <f>'Louise P'!P23</f>
        <v>24</v>
      </c>
      <c r="M21" s="2">
        <f>'Louise P'!Q23</f>
        <v>29</v>
      </c>
      <c r="N21" s="2">
        <f>'Louise P'!R23</f>
        <v>40</v>
      </c>
      <c r="O21" s="2">
        <f>'Louise P'!S23</f>
        <v>47</v>
      </c>
      <c r="P21" s="2">
        <f>'Louise P'!T23</f>
        <v>25</v>
      </c>
      <c r="Q21" s="2">
        <f>'Louise P'!U23</f>
        <v>12</v>
      </c>
      <c r="R21" s="2">
        <f>'Louise P'!V23</f>
        <v>22</v>
      </c>
      <c r="S21" s="2">
        <f>'Louise P'!W23</f>
        <v>28</v>
      </c>
      <c r="T21" s="2">
        <f>'Louise P'!X23</f>
        <v>30</v>
      </c>
      <c r="U21" s="2">
        <f>'Louise P'!Y23</f>
        <v>34</v>
      </c>
      <c r="V21" s="2">
        <f>'Louise P'!Z23</f>
        <v>5</v>
      </c>
      <c r="W21" s="2">
        <f>'Louise P'!AA23</f>
        <v>13</v>
      </c>
      <c r="X21" s="2">
        <f>'Louise P'!AB23</f>
        <v>17</v>
      </c>
      <c r="Y21" s="2">
        <f>'Louise P'!AC23</f>
        <v>27</v>
      </c>
      <c r="Z21" s="2">
        <f>'Louise P'!AD23</f>
        <v>25</v>
      </c>
      <c r="AA21" s="2">
        <f>'Louise P'!AE23</f>
        <v>15</v>
      </c>
      <c r="AB21" s="2">
        <f>'Louise P'!AF23</f>
        <v>7</v>
      </c>
      <c r="AC21" s="2">
        <f>'Louise P'!AG23</f>
        <v>26</v>
      </c>
      <c r="AD21" s="2">
        <f>'Louise P'!AH23</f>
        <v>24</v>
      </c>
      <c r="AE21" s="2">
        <f>'Louise P'!AI23</f>
        <v>23</v>
      </c>
      <c r="AF21" s="2">
        <f>'Louise P'!AJ23</f>
        <v>36</v>
      </c>
      <c r="AG21" s="2">
        <f>'Louise P'!AK23</f>
        <v>22</v>
      </c>
    </row>
    <row r="22" spans="1:33" ht="12.75">
      <c r="A22" t="s">
        <v>201</v>
      </c>
      <c r="B22" s="2">
        <f>Wouter!F32</f>
        <v>33</v>
      </c>
      <c r="C22" s="2">
        <f>Wouter!G32</f>
        <v>53</v>
      </c>
      <c r="D22" s="2">
        <f>Wouter!H32</f>
        <v>31</v>
      </c>
      <c r="E22" s="2">
        <f>Wouter!I32</f>
        <v>23</v>
      </c>
      <c r="F22" s="2">
        <f>Wouter!J32</f>
        <v>17</v>
      </c>
      <c r="G22" s="2">
        <f>Wouter!K32</f>
        <v>16</v>
      </c>
      <c r="H22" s="2">
        <f>Wouter!L32</f>
        <v>0</v>
      </c>
      <c r="I22" s="2">
        <f>Wouter!M32</f>
        <v>37</v>
      </c>
      <c r="J22" s="2">
        <f>Wouter!N32</f>
        <v>17</v>
      </c>
      <c r="K22" s="2">
        <f>Wouter!O32</f>
        <v>42</v>
      </c>
      <c r="L22" s="2">
        <f>Wouter!P32</f>
        <v>17</v>
      </c>
      <c r="M22" s="2">
        <f>Wouter!Q32</f>
        <v>28</v>
      </c>
      <c r="N22" s="2">
        <f>Wouter!R32</f>
        <v>28</v>
      </c>
      <c r="O22" s="2">
        <f>Wouter!S32</f>
        <v>41</v>
      </c>
      <c r="P22" s="2">
        <f>Wouter!T32</f>
        <v>19</v>
      </c>
      <c r="Q22" s="2">
        <f>Wouter!U32</f>
        <v>11</v>
      </c>
      <c r="R22" s="2">
        <f>Wouter!V32</f>
        <v>38</v>
      </c>
      <c r="S22" s="2">
        <f>Wouter!W32</f>
        <v>14</v>
      </c>
      <c r="T22" s="2">
        <f>Wouter!X32</f>
        <v>23</v>
      </c>
      <c r="U22" s="2">
        <f>Wouter!Y32</f>
        <v>22</v>
      </c>
      <c r="V22" s="2">
        <f>Wouter!Z32</f>
        <v>11</v>
      </c>
      <c r="W22" s="2">
        <f>Wouter!AA32</f>
        <v>20</v>
      </c>
      <c r="X22" s="2">
        <f>Wouter!AB32</f>
        <v>13</v>
      </c>
      <c r="Y22" s="2">
        <f>Wouter!AC32</f>
        <v>48</v>
      </c>
      <c r="Z22" s="2">
        <f>Wouter!AD32</f>
        <v>32</v>
      </c>
      <c r="AA22" s="2">
        <f>Wouter!AE32</f>
        <v>25</v>
      </c>
      <c r="AB22" s="2">
        <f>Wouter!AF32</f>
        <v>12</v>
      </c>
      <c r="AC22" s="2">
        <f>Wouter!AG32</f>
        <v>34</v>
      </c>
      <c r="AD22" s="2">
        <f>Wouter!AH32</f>
        <v>19</v>
      </c>
      <c r="AE22" s="2">
        <f>Wouter!AI32</f>
        <v>20</v>
      </c>
      <c r="AF22" s="2">
        <f>Wouter!AJ32</f>
        <v>34</v>
      </c>
      <c r="AG22" s="2">
        <f>Wouter!AK32</f>
        <v>16</v>
      </c>
    </row>
    <row r="24" spans="1:33" ht="12.75">
      <c r="A24" s="15" t="s">
        <v>203</v>
      </c>
      <c r="B24" s="15">
        <v>1</v>
      </c>
      <c r="C24" s="15">
        <v>2</v>
      </c>
      <c r="D24" s="15">
        <v>3</v>
      </c>
      <c r="E24" s="15">
        <v>4</v>
      </c>
      <c r="F24" s="15">
        <v>5</v>
      </c>
      <c r="G24" s="15">
        <v>6</v>
      </c>
      <c r="H24" s="15">
        <v>7</v>
      </c>
      <c r="I24" s="15">
        <v>8</v>
      </c>
      <c r="J24" s="15">
        <v>9</v>
      </c>
      <c r="K24" s="15">
        <v>10</v>
      </c>
      <c r="L24" s="15">
        <v>11</v>
      </c>
      <c r="M24" s="15">
        <v>12</v>
      </c>
      <c r="N24" s="15">
        <v>13</v>
      </c>
      <c r="O24" s="15">
        <v>14</v>
      </c>
      <c r="P24" s="15">
        <v>15</v>
      </c>
      <c r="Q24" s="15">
        <v>16</v>
      </c>
      <c r="R24" s="15">
        <v>17</v>
      </c>
      <c r="S24" s="15">
        <v>18</v>
      </c>
      <c r="T24" s="15">
        <v>19</v>
      </c>
      <c r="U24" s="15">
        <v>20</v>
      </c>
      <c r="V24" s="15">
        <v>21</v>
      </c>
      <c r="W24" s="15">
        <v>22</v>
      </c>
      <c r="X24" s="15">
        <v>23</v>
      </c>
      <c r="Y24" s="15">
        <v>24</v>
      </c>
      <c r="Z24" s="15">
        <v>25</v>
      </c>
      <c r="AA24" s="15">
        <v>26</v>
      </c>
      <c r="AB24" s="15">
        <v>27</v>
      </c>
      <c r="AC24" s="15">
        <v>28</v>
      </c>
      <c r="AD24" s="15">
        <v>29</v>
      </c>
      <c r="AE24" s="15">
        <v>30</v>
      </c>
      <c r="AF24" s="15">
        <v>31</v>
      </c>
      <c r="AG24" s="15">
        <v>32</v>
      </c>
    </row>
    <row r="25" spans="1:33" ht="12.75">
      <c r="A25" t="s">
        <v>48</v>
      </c>
      <c r="B25" s="2">
        <f>Aad!F61</f>
        <v>17</v>
      </c>
      <c r="C25">
        <f>B25+Aad!G61</f>
        <v>67</v>
      </c>
      <c r="D25">
        <f>C25+Aad!H61</f>
        <v>95</v>
      </c>
      <c r="E25">
        <f>D25+Aad!I61</f>
        <v>119</v>
      </c>
      <c r="F25">
        <f>E25+Aad!J61</f>
        <v>137</v>
      </c>
      <c r="G25">
        <f>F25+Aad!K61</f>
        <v>151</v>
      </c>
      <c r="H25">
        <f>G25+Aad!L61</f>
        <v>151</v>
      </c>
      <c r="I25">
        <f>H25+Aad!M61</f>
        <v>200</v>
      </c>
      <c r="J25">
        <f>I25+Aad!N61</f>
        <v>234</v>
      </c>
      <c r="K25">
        <f>J25+Aad!O61</f>
        <v>281</v>
      </c>
      <c r="L25">
        <f>K25+Aad!P61</f>
        <v>289</v>
      </c>
      <c r="M25">
        <f>L25+Aad!Q61</f>
        <v>315</v>
      </c>
      <c r="N25">
        <f>M25+Aad!R61</f>
        <v>349</v>
      </c>
      <c r="O25">
        <f>N25+Aad!S61</f>
        <v>386</v>
      </c>
      <c r="P25">
        <f>O25+Aad!T61</f>
        <v>408</v>
      </c>
      <c r="Q25">
        <f>P25+Aad!U61</f>
        <v>421</v>
      </c>
      <c r="R25">
        <f>Q25+Aad!V61</f>
        <v>467</v>
      </c>
      <c r="S25">
        <f>R25+Aad!W61</f>
        <v>483</v>
      </c>
      <c r="T25">
        <f>S25+Aad!X61</f>
        <v>507</v>
      </c>
      <c r="U25">
        <f>T25+Aad!Y61</f>
        <v>525</v>
      </c>
      <c r="V25">
        <f>U25+Aad!Z61</f>
        <v>547</v>
      </c>
      <c r="W25">
        <f>V25+Aad!AA61</f>
        <v>570</v>
      </c>
      <c r="X25">
        <f>W25+Aad!AB61</f>
        <v>576</v>
      </c>
      <c r="Y25">
        <f>X25+Aad!AC61</f>
        <v>626</v>
      </c>
      <c r="Z25">
        <f>Y25+Aad!AD61</f>
        <v>654</v>
      </c>
      <c r="AA25">
        <f>Z25+Aad!AE61</f>
        <v>682</v>
      </c>
      <c r="AB25">
        <f>AA25+Aad!AF61</f>
        <v>688</v>
      </c>
      <c r="AC25">
        <f>AB25+Aad!AG61</f>
        <v>712</v>
      </c>
      <c r="AD25">
        <f>AC25+Aad!AH61</f>
        <v>731</v>
      </c>
      <c r="AE25">
        <f>AD25+Aad!AI61</f>
        <v>747</v>
      </c>
      <c r="AF25">
        <f>AE25+Aad!AJ61</f>
        <v>781</v>
      </c>
      <c r="AG25">
        <f>AF25+Aad!AK61</f>
        <v>781</v>
      </c>
    </row>
    <row r="26" spans="1:33" ht="12.75">
      <c r="A26" t="s">
        <v>191</v>
      </c>
      <c r="B26" s="2">
        <f>'Louise D'!F33</f>
        <v>28</v>
      </c>
      <c r="C26">
        <f>B26+'Louise D'!G33</f>
        <v>78</v>
      </c>
      <c r="D26">
        <f>C26+'Louise D'!H33</f>
        <v>110</v>
      </c>
      <c r="E26">
        <f>D26+'Louise D'!I33</f>
        <v>139</v>
      </c>
      <c r="F26">
        <f>E26+'Louise D'!J33</f>
        <v>164</v>
      </c>
      <c r="G26">
        <f>F26+'Louise D'!K33</f>
        <v>174</v>
      </c>
      <c r="H26">
        <f>G26+'Louise D'!L33</f>
        <v>174</v>
      </c>
      <c r="I26">
        <f>H26+'Louise D'!M33</f>
        <v>231</v>
      </c>
      <c r="J26">
        <f>I26+'Louise D'!N33</f>
        <v>258</v>
      </c>
      <c r="K26">
        <f>J26+'Louise D'!O33</f>
        <v>308</v>
      </c>
      <c r="L26">
        <f>K26+'Louise D'!P33</f>
        <v>327</v>
      </c>
      <c r="M26">
        <f>L26+'Louise D'!Q33</f>
        <v>358</v>
      </c>
      <c r="N26">
        <f>M26+'Louise D'!R33</f>
        <v>392</v>
      </c>
      <c r="O26">
        <f>N26+'Louise D'!S33</f>
        <v>440</v>
      </c>
      <c r="P26">
        <f>O26+'Louise D'!T33</f>
        <v>466</v>
      </c>
      <c r="Q26">
        <f>P26+'Louise D'!U33</f>
        <v>480</v>
      </c>
      <c r="R26">
        <f>Q26+'Louise D'!V33</f>
        <v>510</v>
      </c>
      <c r="S26">
        <f>R26+'Louise D'!W33</f>
        <v>527</v>
      </c>
      <c r="T26">
        <f>S26+'Louise D'!X33</f>
        <v>540</v>
      </c>
      <c r="U26">
        <f>T26+'Louise D'!Y33</f>
        <v>577</v>
      </c>
      <c r="V26">
        <f>U26+'Louise D'!Z33</f>
        <v>601</v>
      </c>
      <c r="W26">
        <f>V26+'Louise D'!AA33</f>
        <v>609</v>
      </c>
      <c r="X26">
        <f>W26+'Louise D'!AB33</f>
        <v>615</v>
      </c>
      <c r="Y26">
        <f>X26+'Louise D'!AC33</f>
        <v>657</v>
      </c>
      <c r="Z26">
        <f>Y26+'Louise D'!AD33</f>
        <v>682</v>
      </c>
      <c r="AA26">
        <f>Z26+'Louise D'!AE33</f>
        <v>711</v>
      </c>
      <c r="AB26">
        <f>AA26+'Louise D'!AF33</f>
        <v>729</v>
      </c>
      <c r="AC26">
        <f>AB26+'Louise D'!AG33</f>
        <v>757</v>
      </c>
      <c r="AD26">
        <f>AC26+'Louise D'!AH33</f>
        <v>776</v>
      </c>
      <c r="AE26">
        <f>AD26+'Louise D'!AI33</f>
        <v>796</v>
      </c>
      <c r="AF26">
        <f>AE26+'Louise D'!AJ33</f>
        <v>826</v>
      </c>
      <c r="AG26">
        <f>AF26+'Louise D'!AK33</f>
        <v>844</v>
      </c>
    </row>
    <row r="27" spans="1:33" ht="12.75">
      <c r="A27" t="s">
        <v>49</v>
      </c>
      <c r="B27" s="2">
        <f>Rob!F54</f>
        <v>29</v>
      </c>
      <c r="C27">
        <f>B27+Rob!G54</f>
        <v>69</v>
      </c>
      <c r="D27">
        <f>C27+Rob!H54</f>
        <v>79</v>
      </c>
      <c r="E27">
        <f>D27+Rob!I54</f>
        <v>113</v>
      </c>
      <c r="F27">
        <f>E27+Rob!J54</f>
        <v>131</v>
      </c>
      <c r="G27">
        <f>F27+Rob!K54</f>
        <v>163</v>
      </c>
      <c r="H27">
        <f>G27+Rob!L54</f>
        <v>163</v>
      </c>
      <c r="I27">
        <f>H27+Rob!M54</f>
        <v>217</v>
      </c>
      <c r="J27">
        <f>I27+Rob!N54</f>
        <v>247</v>
      </c>
      <c r="K27">
        <f>J27+Rob!O54</f>
        <v>283</v>
      </c>
      <c r="L27">
        <f>K27+Rob!P54</f>
        <v>302</v>
      </c>
      <c r="M27">
        <f>L27+Rob!Q54</f>
        <v>332</v>
      </c>
      <c r="N27">
        <f>M27+Rob!R54</f>
        <v>370</v>
      </c>
      <c r="O27">
        <f>N27+Rob!S54</f>
        <v>421</v>
      </c>
      <c r="P27">
        <f>O27+Rob!T54</f>
        <v>449</v>
      </c>
      <c r="Q27">
        <f>P27+Rob!U54</f>
        <v>462</v>
      </c>
      <c r="R27">
        <f>Q27+Rob!V54</f>
        <v>514</v>
      </c>
      <c r="S27">
        <f>R27+Rob!W54</f>
        <v>536</v>
      </c>
      <c r="T27">
        <f>S27+Rob!X54</f>
        <v>564</v>
      </c>
      <c r="U27">
        <f>T27+Rob!Y54</f>
        <v>597</v>
      </c>
      <c r="V27">
        <f>U27+Rob!Z54</f>
        <v>618</v>
      </c>
      <c r="W27">
        <f>V27+Rob!AA54</f>
        <v>646</v>
      </c>
      <c r="X27">
        <f>W27+Rob!AB54</f>
        <v>668</v>
      </c>
      <c r="Y27">
        <f>X27+Rob!AC54</f>
        <v>698</v>
      </c>
      <c r="Z27">
        <f>Y27+Rob!AD54</f>
        <v>721</v>
      </c>
      <c r="AA27">
        <f>Z27+Rob!AE54</f>
        <v>755</v>
      </c>
      <c r="AB27">
        <f>AA27+Rob!AF54</f>
        <v>780</v>
      </c>
      <c r="AC27">
        <f>AB27+Rob!AG54</f>
        <v>805</v>
      </c>
      <c r="AD27">
        <f>AC27+Rob!AH54</f>
        <v>828</v>
      </c>
      <c r="AE27">
        <f>AD27+Rob!AI54</f>
        <v>854</v>
      </c>
      <c r="AF27">
        <f>AE27+Rob!AJ54</f>
        <v>903</v>
      </c>
      <c r="AG27">
        <f>AF27+Rob!AK54</f>
        <v>931</v>
      </c>
    </row>
    <row r="28" spans="1:33" ht="12.75">
      <c r="A28" t="s">
        <v>59</v>
      </c>
      <c r="B28" s="2">
        <f>Evelien!F49</f>
        <v>32</v>
      </c>
      <c r="C28">
        <f>B28+Evelien!G49</f>
        <v>80</v>
      </c>
      <c r="D28">
        <f>C28+Evelien!H49</f>
        <v>111</v>
      </c>
      <c r="E28">
        <f>D28+Evelien!I49</f>
        <v>142</v>
      </c>
      <c r="F28">
        <f>E28+Evelien!J49</f>
        <v>150</v>
      </c>
      <c r="G28">
        <f>F28+Evelien!K49</f>
        <v>171</v>
      </c>
      <c r="H28">
        <f>G28+Evelien!L49</f>
        <v>171</v>
      </c>
      <c r="I28">
        <f>H28+Evelien!M49</f>
        <v>222</v>
      </c>
      <c r="J28">
        <f>I28+Evelien!N49</f>
        <v>244</v>
      </c>
      <c r="K28">
        <f>J28+Evelien!O49</f>
        <v>262</v>
      </c>
      <c r="L28">
        <f>K28+Evelien!P49</f>
        <v>263</v>
      </c>
      <c r="M28">
        <f>L28+Evelien!Q49</f>
        <v>283</v>
      </c>
      <c r="N28">
        <f>M28+Evelien!R49</f>
        <v>315</v>
      </c>
      <c r="O28">
        <f>N28+Evelien!S49</f>
        <v>366</v>
      </c>
      <c r="P28">
        <f>O28+Evelien!T49</f>
        <v>394</v>
      </c>
      <c r="Q28">
        <f>P28+Evelien!U49</f>
        <v>410</v>
      </c>
      <c r="R28">
        <f>Q28+Evelien!V49</f>
        <v>454</v>
      </c>
      <c r="S28">
        <f>R28+Evelien!W49</f>
        <v>485</v>
      </c>
      <c r="T28">
        <f>S28+Evelien!X49</f>
        <v>506</v>
      </c>
      <c r="U28">
        <f>T28+Evelien!Y49</f>
        <v>528</v>
      </c>
      <c r="V28">
        <f>U28+Evelien!Z49</f>
        <v>546</v>
      </c>
      <c r="W28">
        <f>V28+Evelien!AA49</f>
        <v>569</v>
      </c>
      <c r="X28">
        <f>W28+Evelien!AB49</f>
        <v>581</v>
      </c>
      <c r="Y28">
        <f>X28+Evelien!AC49</f>
        <v>614</v>
      </c>
      <c r="Z28">
        <f>Y28+Evelien!AD49</f>
        <v>634</v>
      </c>
      <c r="AA28">
        <f>Z28+Evelien!AE49</f>
        <v>655</v>
      </c>
      <c r="AB28">
        <f>AA28+Evelien!AF49</f>
        <v>672</v>
      </c>
      <c r="AC28">
        <f>AB28+Evelien!AG49</f>
        <v>700</v>
      </c>
      <c r="AD28">
        <f>AC28+Evelien!AH49</f>
        <v>720</v>
      </c>
      <c r="AE28">
        <f>AD28+Evelien!AI49</f>
        <v>744</v>
      </c>
      <c r="AF28">
        <f>AE28+Evelien!AJ49</f>
        <v>771</v>
      </c>
      <c r="AG28">
        <f>AF28+Evelien!AK49</f>
        <v>785</v>
      </c>
    </row>
    <row r="29" spans="1:33" ht="12.75">
      <c r="A29" t="s">
        <v>50</v>
      </c>
      <c r="B29" s="2">
        <f>Kitty!F41</f>
        <v>27</v>
      </c>
      <c r="C29">
        <f>B29+Kitty!G41</f>
        <v>75</v>
      </c>
      <c r="D29">
        <f>C29+Kitty!H41</f>
        <v>116</v>
      </c>
      <c r="E29">
        <f>D29+Kitty!I41</f>
        <v>141</v>
      </c>
      <c r="F29">
        <f>E29+Kitty!J41</f>
        <v>166</v>
      </c>
      <c r="G29">
        <f>F29+Kitty!K41</f>
        <v>187</v>
      </c>
      <c r="H29">
        <f>G29+Kitty!L41</f>
        <v>188</v>
      </c>
      <c r="I29">
        <f>H29+Kitty!M41</f>
        <v>240</v>
      </c>
      <c r="J29">
        <f>I29+Kitty!N41</f>
        <v>258</v>
      </c>
      <c r="K29">
        <f>J29+Kitty!O41</f>
        <v>308</v>
      </c>
      <c r="L29">
        <f>K29+Kitty!P41</f>
        <v>321</v>
      </c>
      <c r="M29">
        <f>L29+Kitty!Q41</f>
        <v>355</v>
      </c>
      <c r="N29">
        <f>M29+Kitty!R41</f>
        <v>383</v>
      </c>
      <c r="O29">
        <f>N29+Kitty!S41</f>
        <v>438</v>
      </c>
      <c r="P29">
        <f>O29+Kitty!T41</f>
        <v>465</v>
      </c>
      <c r="Q29">
        <f>P29+Kitty!U41</f>
        <v>476</v>
      </c>
      <c r="R29">
        <f>Q29+Kitty!V41</f>
        <v>506</v>
      </c>
      <c r="S29">
        <f>R29+Kitty!W41</f>
        <v>529</v>
      </c>
      <c r="T29">
        <f>S29+Kitty!X41</f>
        <v>553</v>
      </c>
      <c r="U29">
        <f>T29+Kitty!Y41</f>
        <v>570</v>
      </c>
      <c r="V29">
        <f>U29+Kitty!Z41</f>
        <v>600</v>
      </c>
      <c r="W29">
        <f>V29+Kitty!AA41</f>
        <v>611</v>
      </c>
      <c r="X29">
        <f>W29+Kitty!AB41</f>
        <v>617</v>
      </c>
      <c r="Y29">
        <f>X29+Kitty!AC41</f>
        <v>648</v>
      </c>
      <c r="Z29">
        <f>Y29+Kitty!AD41</f>
        <v>675</v>
      </c>
      <c r="AA29">
        <f>Z29+Kitty!AE41</f>
        <v>693</v>
      </c>
      <c r="AB29">
        <f>AA29+Kitty!AF41</f>
        <v>703</v>
      </c>
      <c r="AC29">
        <f>AB29+Kitty!AG41</f>
        <v>729</v>
      </c>
      <c r="AD29">
        <f>AC29+Kitty!AH41</f>
        <v>753</v>
      </c>
      <c r="AE29">
        <f>AD29+Kitty!AI41</f>
        <v>778</v>
      </c>
      <c r="AF29">
        <f>AE29+Kitty!AJ41</f>
        <v>812</v>
      </c>
      <c r="AG29">
        <f>AF29+Kitty!AK41</f>
        <v>832</v>
      </c>
    </row>
    <row r="30" spans="1:33" ht="12.75">
      <c r="A30" t="s">
        <v>63</v>
      </c>
      <c r="B30" s="2">
        <f>Martin!F29</f>
        <v>31</v>
      </c>
      <c r="C30">
        <f>B30+Martin!G29</f>
        <v>66</v>
      </c>
      <c r="D30">
        <f>C30+Martin!H29</f>
        <v>102</v>
      </c>
      <c r="E30">
        <f>D30+Martin!I29</f>
        <v>125</v>
      </c>
      <c r="F30">
        <f>E30+Martin!J29</f>
        <v>143</v>
      </c>
      <c r="G30">
        <f>F30+Martin!K29</f>
        <v>163</v>
      </c>
      <c r="H30">
        <f>G30+Martin!L29</f>
        <v>164</v>
      </c>
      <c r="I30">
        <f>H30+Martin!M29</f>
        <v>209</v>
      </c>
      <c r="J30">
        <f>I30+Martin!N29</f>
        <v>230</v>
      </c>
      <c r="K30">
        <f>J30+Martin!O29</f>
        <v>262</v>
      </c>
      <c r="L30">
        <f>K30+Martin!P29</f>
        <v>278</v>
      </c>
      <c r="M30">
        <f>L30+Martin!Q29</f>
        <v>315</v>
      </c>
      <c r="N30">
        <f>M30+Martin!R29</f>
        <v>361</v>
      </c>
      <c r="O30">
        <f>N30+Martin!S29</f>
        <v>410</v>
      </c>
      <c r="P30">
        <f>O30+Martin!T29</f>
        <v>435</v>
      </c>
      <c r="Q30">
        <f>P30+Martin!U29</f>
        <v>444</v>
      </c>
      <c r="R30">
        <f>Q30+Martin!V29</f>
        <v>485</v>
      </c>
      <c r="S30">
        <f>R30+Martin!W29</f>
        <v>500</v>
      </c>
      <c r="T30">
        <f>S30+Martin!X29</f>
        <v>517</v>
      </c>
      <c r="U30">
        <f>T30+Martin!Y29</f>
        <v>553</v>
      </c>
      <c r="V30">
        <f>U30+Martin!Z29</f>
        <v>565</v>
      </c>
      <c r="W30">
        <f>V30+Martin!AA29</f>
        <v>581</v>
      </c>
      <c r="X30">
        <f>W30+Martin!AB29</f>
        <v>592</v>
      </c>
      <c r="Y30">
        <f>X30+Martin!AC29</f>
        <v>625</v>
      </c>
      <c r="Z30">
        <f>Y30+Martin!AD29</f>
        <v>646</v>
      </c>
      <c r="AA30">
        <f>Z30+Martin!AE29</f>
        <v>668</v>
      </c>
      <c r="AB30">
        <f>AA30+Martin!AF29</f>
        <v>688</v>
      </c>
      <c r="AC30">
        <f>AB30+Martin!AG29</f>
        <v>712</v>
      </c>
      <c r="AD30">
        <f>AC30+Martin!AH29</f>
        <v>735</v>
      </c>
      <c r="AE30">
        <f>AD30+Martin!AI29</f>
        <v>751</v>
      </c>
      <c r="AF30">
        <f>AE30+Martin!AJ29</f>
        <v>785</v>
      </c>
      <c r="AG30">
        <f>AF30+Martin!AK29</f>
        <v>796</v>
      </c>
    </row>
    <row r="31" spans="1:33" ht="12.75">
      <c r="A31" t="s">
        <v>192</v>
      </c>
      <c r="B31" s="2">
        <f>'Louise P'!F23</f>
        <v>31</v>
      </c>
      <c r="C31">
        <f>B31+'Louise P'!G23</f>
        <v>71</v>
      </c>
      <c r="D31">
        <f>C31+'Louise P'!H23</f>
        <v>106</v>
      </c>
      <c r="E31">
        <f>D31+'Louise P'!I23</f>
        <v>139</v>
      </c>
      <c r="F31">
        <f>E31+'Louise P'!J23</f>
        <v>157</v>
      </c>
      <c r="G31">
        <f>F31+'Louise P'!K23</f>
        <v>171</v>
      </c>
      <c r="H31">
        <f>G31+'Louise P'!L23</f>
        <v>171</v>
      </c>
      <c r="I31">
        <f>H31+'Louise P'!M23</f>
        <v>211</v>
      </c>
      <c r="J31">
        <f>I31+'Louise P'!N23</f>
        <v>238</v>
      </c>
      <c r="K31">
        <f>J31+'Louise P'!O23</f>
        <v>283</v>
      </c>
      <c r="L31">
        <f>K31+'Louise P'!P23</f>
        <v>307</v>
      </c>
      <c r="M31">
        <f>L31+'Louise P'!Q23</f>
        <v>336</v>
      </c>
      <c r="N31">
        <f>M31+'Louise P'!R23</f>
        <v>376</v>
      </c>
      <c r="O31">
        <f>N31+'Louise P'!S23</f>
        <v>423</v>
      </c>
      <c r="P31">
        <f>O31+'Louise P'!T23</f>
        <v>448</v>
      </c>
      <c r="Q31">
        <f>P31+'Louise P'!U23</f>
        <v>460</v>
      </c>
      <c r="R31">
        <f>Q31+'Louise P'!V23</f>
        <v>482</v>
      </c>
      <c r="S31">
        <f>R31+'Louise P'!W23</f>
        <v>510</v>
      </c>
      <c r="T31">
        <f>S31+'Louise P'!X23</f>
        <v>540</v>
      </c>
      <c r="U31">
        <f>T31+'Louise P'!Y23</f>
        <v>574</v>
      </c>
      <c r="V31">
        <f>U31+'Louise P'!Z23</f>
        <v>579</v>
      </c>
      <c r="W31">
        <f>V31+'Louise P'!AA23</f>
        <v>592</v>
      </c>
      <c r="X31">
        <f>W31+'Louise P'!AB23</f>
        <v>609</v>
      </c>
      <c r="Y31">
        <f>X31+'Louise P'!AC23</f>
        <v>636</v>
      </c>
      <c r="Z31">
        <f>Y31+'Louise P'!AD23</f>
        <v>661</v>
      </c>
      <c r="AA31">
        <f>Z31+'Louise P'!AE23</f>
        <v>676</v>
      </c>
      <c r="AB31">
        <f>AA31+'Louise P'!AF23</f>
        <v>683</v>
      </c>
      <c r="AC31">
        <f>AB31+'Louise P'!AG23</f>
        <v>709</v>
      </c>
      <c r="AD31">
        <f>AC31+'Louise P'!AH23</f>
        <v>733</v>
      </c>
      <c r="AE31">
        <f>AD31+'Louise P'!AI23</f>
        <v>756</v>
      </c>
      <c r="AF31">
        <f>AE31+'Louise P'!AJ23</f>
        <v>792</v>
      </c>
      <c r="AG31">
        <f>AF31+'Louise P'!AK23</f>
        <v>814</v>
      </c>
    </row>
    <row r="32" spans="1:33" ht="12.75">
      <c r="A32" t="s">
        <v>204</v>
      </c>
      <c r="B32" s="2">
        <f>Jan!F55</f>
        <v>38</v>
      </c>
      <c r="C32">
        <f>B32+Jan!G55</f>
        <v>78</v>
      </c>
      <c r="D32">
        <f>C32+Jan!H55</f>
        <v>103</v>
      </c>
      <c r="E32">
        <f>D32+Jan!I55</f>
        <v>140</v>
      </c>
      <c r="F32">
        <f>E32+Jan!J55</f>
        <v>168</v>
      </c>
      <c r="G32">
        <f>F32+Jan!K55</f>
        <v>196</v>
      </c>
      <c r="H32">
        <f>G32+Jan!L55</f>
        <v>196</v>
      </c>
      <c r="I32">
        <f>H32+Jan!M55</f>
        <v>255</v>
      </c>
      <c r="J32">
        <f>I32+Jan!N55</f>
        <v>279</v>
      </c>
      <c r="K32">
        <f>J32+Jan!O55</f>
        <v>313</v>
      </c>
      <c r="L32">
        <f>K32+Jan!P55</f>
        <v>330</v>
      </c>
      <c r="M32">
        <f>L32+Jan!Q55</f>
        <v>376</v>
      </c>
      <c r="N32">
        <f>M32+Jan!R55</f>
        <v>404</v>
      </c>
      <c r="O32">
        <f>N32+Jan!S55</f>
        <v>447</v>
      </c>
      <c r="P32">
        <f>O32+Jan!T55</f>
        <v>479</v>
      </c>
      <c r="Q32">
        <f>P32+Jan!U55</f>
        <v>494</v>
      </c>
      <c r="R32">
        <f>Q32+Jan!V55</f>
        <v>534</v>
      </c>
      <c r="S32">
        <f>R32+Jan!W55</f>
        <v>566</v>
      </c>
      <c r="T32">
        <f>S32+Jan!X55</f>
        <v>603</v>
      </c>
      <c r="U32">
        <f>T32+Jan!Y55</f>
        <v>620</v>
      </c>
      <c r="V32">
        <f>U32+Jan!Z55</f>
        <v>646</v>
      </c>
      <c r="W32">
        <f>V32+Jan!AA55</f>
        <v>664</v>
      </c>
      <c r="X32">
        <f>W32+Jan!AB55</f>
        <v>677</v>
      </c>
      <c r="Y32">
        <f>X32+Jan!AC55</f>
        <v>716</v>
      </c>
      <c r="Z32">
        <f>Y32+Jan!AD55</f>
        <v>746</v>
      </c>
      <c r="AA32">
        <f>Z32+Jan!AE55</f>
        <v>775</v>
      </c>
      <c r="AB32">
        <f>AA32+Jan!AF55</f>
        <v>784</v>
      </c>
      <c r="AC32">
        <f>AB32+Jan!AG55</f>
        <v>817</v>
      </c>
      <c r="AD32">
        <f>AC32+Jan!AH55</f>
        <v>848</v>
      </c>
      <c r="AE32">
        <f>AD32+Jan!AI55</f>
        <v>872</v>
      </c>
      <c r="AF32">
        <f>AE32+Jan!AJ55</f>
        <v>911</v>
      </c>
      <c r="AG32">
        <f>AF32+Jan!AK55</f>
        <v>931</v>
      </c>
    </row>
    <row r="33" spans="1:33" ht="12.75">
      <c r="A33" t="s">
        <v>201</v>
      </c>
      <c r="B33" s="2">
        <f>Wouter!F32</f>
        <v>33</v>
      </c>
      <c r="C33">
        <f>B33+Wouter!G32</f>
        <v>86</v>
      </c>
      <c r="D33">
        <f>C33+Wouter!H32</f>
        <v>117</v>
      </c>
      <c r="E33">
        <f>D33+Wouter!I32</f>
        <v>140</v>
      </c>
      <c r="F33">
        <f>E33+Wouter!J32</f>
        <v>157</v>
      </c>
      <c r="G33">
        <f>F33+Wouter!K32</f>
        <v>173</v>
      </c>
      <c r="H33">
        <f>G33+Wouter!L32</f>
        <v>173</v>
      </c>
      <c r="I33">
        <f>H33+Wouter!M32</f>
        <v>210</v>
      </c>
      <c r="J33">
        <f>I33+Wouter!N32</f>
        <v>227</v>
      </c>
      <c r="K33">
        <f>J33+Wouter!O32</f>
        <v>269</v>
      </c>
      <c r="L33">
        <f>K33+Wouter!P32</f>
        <v>286</v>
      </c>
      <c r="M33">
        <f>L33+Wouter!Q32</f>
        <v>314</v>
      </c>
      <c r="N33">
        <f>M33+Wouter!R32</f>
        <v>342</v>
      </c>
      <c r="O33">
        <f>N33+Wouter!S32</f>
        <v>383</v>
      </c>
      <c r="P33">
        <f>O33+Wouter!T32</f>
        <v>402</v>
      </c>
      <c r="Q33">
        <f>P33+Wouter!U32</f>
        <v>413</v>
      </c>
      <c r="R33">
        <f>Q33+Wouter!V32</f>
        <v>451</v>
      </c>
      <c r="S33">
        <f>R33+Wouter!W32</f>
        <v>465</v>
      </c>
      <c r="T33">
        <f>S33+Wouter!X32</f>
        <v>488</v>
      </c>
      <c r="U33">
        <f>T33+Wouter!Y32</f>
        <v>510</v>
      </c>
      <c r="V33">
        <f>U33+Wouter!Z32</f>
        <v>521</v>
      </c>
      <c r="W33">
        <f>V33+Wouter!AA32</f>
        <v>541</v>
      </c>
      <c r="X33">
        <f>W33+Wouter!AB32</f>
        <v>554</v>
      </c>
      <c r="Y33">
        <f>X33+Wouter!AC32</f>
        <v>602</v>
      </c>
      <c r="Z33">
        <f>Y33+Wouter!AD32</f>
        <v>634</v>
      </c>
      <c r="AA33">
        <f>Z33+Wouter!AE32</f>
        <v>659</v>
      </c>
      <c r="AB33">
        <f>AA33+Wouter!AF32</f>
        <v>671</v>
      </c>
      <c r="AC33">
        <f>AB33+Wouter!AG32</f>
        <v>705</v>
      </c>
      <c r="AD33">
        <f>AC33+Wouter!AH32</f>
        <v>724</v>
      </c>
      <c r="AE33">
        <f>AD33+Wouter!AI32</f>
        <v>744</v>
      </c>
      <c r="AF33">
        <f>AE33+Wouter!AJ32</f>
        <v>778</v>
      </c>
      <c r="AG33">
        <f>AF33+Wouter!AK32</f>
        <v>794</v>
      </c>
    </row>
    <row r="36" spans="1:2" ht="26.25" customHeight="1">
      <c r="A36" s="5" t="s">
        <v>190</v>
      </c>
      <c r="B36" s="13">
        <f>SUM(B2:B10)</f>
        <v>219.5</v>
      </c>
    </row>
    <row r="37" spans="1:2" ht="12.75">
      <c r="A37" s="14"/>
      <c r="B37" s="13"/>
    </row>
    <row r="38" spans="1:2" ht="12.75">
      <c r="A38" t="s">
        <v>51</v>
      </c>
      <c r="B38" s="13">
        <f>B36*0.4</f>
        <v>87.80000000000001</v>
      </c>
    </row>
    <row r="39" spans="1:2" ht="12.75">
      <c r="A39" t="s">
        <v>52</v>
      </c>
      <c r="B39" s="13">
        <f>B36*0.25</f>
        <v>54.875</v>
      </c>
    </row>
    <row r="40" spans="1:2" ht="12.75">
      <c r="A40" t="s">
        <v>53</v>
      </c>
      <c r="B40" s="13">
        <f>B36*0.15</f>
        <v>32.925</v>
      </c>
    </row>
    <row r="41" spans="1:2" ht="12.75">
      <c r="A41" t="s">
        <v>206</v>
      </c>
      <c r="B41" s="13">
        <f>B36*0.1</f>
        <v>21.950000000000003</v>
      </c>
    </row>
    <row r="42" spans="1:2" ht="25.5" customHeight="1">
      <c r="A42" s="25" t="s">
        <v>207</v>
      </c>
      <c r="B42" s="13">
        <f>B36*0.1</f>
        <v>21.950000000000003</v>
      </c>
    </row>
    <row r="44" spans="1:8" ht="12.75">
      <c r="A44" t="s">
        <v>208</v>
      </c>
      <c r="B44" s="13"/>
      <c r="H44" s="12" t="s">
        <v>214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26.28125" style="0" bestFit="1" customWidth="1"/>
    <col min="2" max="2" width="15.421875" style="0" bestFit="1" customWidth="1"/>
    <col min="3" max="3" width="12.00390625" style="0" bestFit="1" customWidth="1"/>
    <col min="4" max="4" width="10.421875" style="0" bestFit="1" customWidth="1"/>
    <col min="5" max="5" width="3.140625" style="0" customWidth="1"/>
    <col min="6" max="6" width="26.28125" style="0" bestFit="1" customWidth="1"/>
    <col min="7" max="7" width="15.421875" style="0" bestFit="1" customWidth="1"/>
    <col min="8" max="8" width="12.00390625" style="0" bestFit="1" customWidth="1"/>
    <col min="9" max="9" width="10.421875" style="0" bestFit="1" customWidth="1"/>
    <col min="10" max="10" width="3.421875" style="0" customWidth="1"/>
    <col min="11" max="11" width="26.28125" style="0" bestFit="1" customWidth="1"/>
    <col min="12" max="12" width="15.421875" style="0" bestFit="1" customWidth="1"/>
    <col min="13" max="13" width="12.00390625" style="0" bestFit="1" customWidth="1"/>
    <col min="14" max="14" width="10.421875" style="0" bestFit="1" customWidth="1"/>
    <col min="16" max="16" width="27.28125" style="0" bestFit="1" customWidth="1"/>
  </cols>
  <sheetData>
    <row r="1" spans="1:14" ht="12.75">
      <c r="A1" s="10" t="s">
        <v>199</v>
      </c>
      <c r="B1" s="11"/>
      <c r="C1" s="11"/>
      <c r="D1" s="11"/>
      <c r="E1" s="11"/>
      <c r="F1" s="10" t="s">
        <v>200</v>
      </c>
      <c r="G1" s="11"/>
      <c r="H1" s="11"/>
      <c r="I1" s="11"/>
      <c r="J1" s="11"/>
      <c r="K1" s="10" t="s">
        <v>205</v>
      </c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20" t="s">
        <v>1</v>
      </c>
      <c r="B3" s="20" t="s">
        <v>0</v>
      </c>
      <c r="C3" s="20" t="s">
        <v>2</v>
      </c>
      <c r="D3" s="20" t="s">
        <v>3</v>
      </c>
      <c r="E3" s="21"/>
      <c r="F3" s="20" t="s">
        <v>1</v>
      </c>
      <c r="G3" s="20" t="s">
        <v>0</v>
      </c>
      <c r="H3" s="20" t="s">
        <v>2</v>
      </c>
      <c r="I3" s="20" t="s">
        <v>3</v>
      </c>
      <c r="J3" s="11"/>
      <c r="K3" s="20" t="s">
        <v>1</v>
      </c>
      <c r="L3" s="20" t="s">
        <v>0</v>
      </c>
      <c r="M3" s="20" t="s">
        <v>2</v>
      </c>
      <c r="N3" s="20" t="s">
        <v>3</v>
      </c>
    </row>
    <row r="4" spans="1:14" ht="12.75">
      <c r="A4" s="32" t="s">
        <v>109</v>
      </c>
      <c r="B4" s="32" t="s">
        <v>110</v>
      </c>
      <c r="C4" s="32" t="s">
        <v>60</v>
      </c>
      <c r="D4" s="36">
        <v>1500000</v>
      </c>
      <c r="E4" s="21"/>
      <c r="F4" s="37" t="s">
        <v>351</v>
      </c>
      <c r="G4" s="37" t="s">
        <v>102</v>
      </c>
      <c r="H4" s="37" t="s">
        <v>60</v>
      </c>
      <c r="I4" s="38">
        <v>125000</v>
      </c>
      <c r="J4" s="21"/>
      <c r="K4" s="37" t="s">
        <v>327</v>
      </c>
      <c r="L4" s="37" t="s">
        <v>55</v>
      </c>
      <c r="M4" s="37" t="s">
        <v>60</v>
      </c>
      <c r="N4" s="38">
        <v>750000</v>
      </c>
    </row>
    <row r="5" spans="1:14" ht="12.75">
      <c r="A5" s="32" t="s">
        <v>64</v>
      </c>
      <c r="B5" s="32" t="s">
        <v>38</v>
      </c>
      <c r="C5" s="32" t="s">
        <v>69</v>
      </c>
      <c r="D5" s="36">
        <v>2000000</v>
      </c>
      <c r="E5" s="21"/>
      <c r="F5" s="37" t="s">
        <v>700</v>
      </c>
      <c r="G5" s="37" t="s">
        <v>89</v>
      </c>
      <c r="H5" s="37" t="s">
        <v>69</v>
      </c>
      <c r="I5" s="38">
        <v>125000</v>
      </c>
      <c r="J5" s="21"/>
      <c r="K5" s="37" t="s">
        <v>572</v>
      </c>
      <c r="L5" s="37" t="s">
        <v>42</v>
      </c>
      <c r="M5" s="37" t="s">
        <v>69</v>
      </c>
      <c r="N5" s="38">
        <v>1500000</v>
      </c>
    </row>
    <row r="6" spans="1:14" ht="12.75">
      <c r="A6" s="32" t="s">
        <v>152</v>
      </c>
      <c r="B6" s="32" t="s">
        <v>42</v>
      </c>
      <c r="C6" s="32" t="s">
        <v>69</v>
      </c>
      <c r="D6" s="36">
        <v>2000000</v>
      </c>
      <c r="E6" s="21"/>
      <c r="F6" s="37" t="s">
        <v>381</v>
      </c>
      <c r="G6" s="37" t="s">
        <v>110</v>
      </c>
      <c r="H6" s="37" t="s">
        <v>69</v>
      </c>
      <c r="I6" s="38">
        <v>250000</v>
      </c>
      <c r="J6" s="21"/>
      <c r="K6" s="37" t="s">
        <v>656</v>
      </c>
      <c r="L6" s="37" t="s">
        <v>44</v>
      </c>
      <c r="M6" s="37" t="s">
        <v>69</v>
      </c>
      <c r="N6" s="38">
        <v>1500000</v>
      </c>
    </row>
    <row r="7" spans="1:14" ht="12.75">
      <c r="A7" s="32" t="s">
        <v>137</v>
      </c>
      <c r="B7" s="32" t="s">
        <v>40</v>
      </c>
      <c r="C7" s="32" t="s">
        <v>69</v>
      </c>
      <c r="D7" s="36">
        <v>500000</v>
      </c>
      <c r="E7" s="21"/>
      <c r="F7" s="37" t="s">
        <v>596</v>
      </c>
      <c r="G7" s="37" t="s">
        <v>157</v>
      </c>
      <c r="H7" s="37" t="s">
        <v>69</v>
      </c>
      <c r="I7" s="38">
        <v>125000</v>
      </c>
      <c r="J7" s="21"/>
      <c r="K7" s="32" t="s">
        <v>138</v>
      </c>
      <c r="L7" s="32" t="s">
        <v>41</v>
      </c>
      <c r="M7" s="32" t="s">
        <v>69</v>
      </c>
      <c r="N7" s="36">
        <v>3000000</v>
      </c>
    </row>
    <row r="8" spans="1:15" ht="12.75">
      <c r="A8" s="32" t="s">
        <v>176</v>
      </c>
      <c r="B8" s="32" t="s">
        <v>44</v>
      </c>
      <c r="C8" s="32" t="s">
        <v>69</v>
      </c>
      <c r="D8" s="36">
        <v>1500000</v>
      </c>
      <c r="E8" s="21"/>
      <c r="F8" s="37" t="s">
        <v>649</v>
      </c>
      <c r="G8" s="37" t="s">
        <v>44</v>
      </c>
      <c r="H8" s="37" t="s">
        <v>69</v>
      </c>
      <c r="I8" s="38">
        <v>250000</v>
      </c>
      <c r="J8" s="21"/>
      <c r="K8" s="32" t="s">
        <v>64</v>
      </c>
      <c r="L8" s="32" t="s">
        <v>38</v>
      </c>
      <c r="M8" s="32" t="s">
        <v>69</v>
      </c>
      <c r="N8" s="36">
        <v>2000000</v>
      </c>
      <c r="O8" s="9"/>
    </row>
    <row r="9" spans="1:15" ht="12.75">
      <c r="A9" s="32" t="s">
        <v>149</v>
      </c>
      <c r="B9" s="32" t="s">
        <v>144</v>
      </c>
      <c r="C9" s="32" t="s">
        <v>68</v>
      </c>
      <c r="D9" s="36">
        <v>2500000</v>
      </c>
      <c r="E9" s="21"/>
      <c r="F9" s="37" t="s">
        <v>289</v>
      </c>
      <c r="G9" s="37" t="s">
        <v>83</v>
      </c>
      <c r="H9" s="37" t="s">
        <v>68</v>
      </c>
      <c r="I9" s="38">
        <v>125000</v>
      </c>
      <c r="J9" s="21"/>
      <c r="K9" s="32" t="s">
        <v>74</v>
      </c>
      <c r="L9" s="32" t="s">
        <v>37</v>
      </c>
      <c r="M9" s="32" t="s">
        <v>68</v>
      </c>
      <c r="N9" s="36">
        <v>750000</v>
      </c>
      <c r="O9" s="9"/>
    </row>
    <row r="10" spans="1:15" ht="12.75">
      <c r="A10" s="32" t="s">
        <v>162</v>
      </c>
      <c r="B10" s="32" t="s">
        <v>157</v>
      </c>
      <c r="C10" s="32" t="s">
        <v>68</v>
      </c>
      <c r="D10" s="36">
        <v>750000</v>
      </c>
      <c r="E10" s="21"/>
      <c r="F10" s="37" t="s">
        <v>473</v>
      </c>
      <c r="G10" s="37" t="s">
        <v>57</v>
      </c>
      <c r="H10" s="37" t="s">
        <v>68</v>
      </c>
      <c r="I10" s="38">
        <v>125000</v>
      </c>
      <c r="J10" s="21"/>
      <c r="K10" s="32" t="s">
        <v>130</v>
      </c>
      <c r="L10" s="32" t="s">
        <v>57</v>
      </c>
      <c r="M10" s="32" t="s">
        <v>68</v>
      </c>
      <c r="N10" s="36">
        <v>2500000</v>
      </c>
      <c r="O10" s="9"/>
    </row>
    <row r="11" spans="1:15" ht="12.75">
      <c r="A11" s="32" t="s">
        <v>184</v>
      </c>
      <c r="B11" s="32" t="s">
        <v>45</v>
      </c>
      <c r="C11" s="32" t="s">
        <v>68</v>
      </c>
      <c r="D11" s="36">
        <v>1500000</v>
      </c>
      <c r="E11" s="21"/>
      <c r="F11" s="37" t="s">
        <v>498</v>
      </c>
      <c r="G11" s="37" t="s">
        <v>40</v>
      </c>
      <c r="H11" s="37" t="s">
        <v>68</v>
      </c>
      <c r="I11" s="38">
        <v>200000</v>
      </c>
      <c r="J11" s="21"/>
      <c r="K11" s="37" t="s">
        <v>424</v>
      </c>
      <c r="L11" s="37" t="s">
        <v>39</v>
      </c>
      <c r="M11" s="37" t="s">
        <v>68</v>
      </c>
      <c r="N11" s="38">
        <v>4000000</v>
      </c>
      <c r="O11" s="9"/>
    </row>
    <row r="12" spans="1:15" ht="12.75">
      <c r="A12" s="32" t="s">
        <v>79</v>
      </c>
      <c r="B12" s="32" t="s">
        <v>37</v>
      </c>
      <c r="C12" s="32" t="s">
        <v>70</v>
      </c>
      <c r="D12" s="36">
        <v>1500000</v>
      </c>
      <c r="E12" s="21"/>
      <c r="F12" s="37" t="s">
        <v>460</v>
      </c>
      <c r="G12" s="37" t="s">
        <v>121</v>
      </c>
      <c r="H12" s="37" t="s">
        <v>70</v>
      </c>
      <c r="I12" s="38">
        <v>100000</v>
      </c>
      <c r="J12" s="21"/>
      <c r="K12" s="37" t="s">
        <v>698</v>
      </c>
      <c r="L12" s="37" t="s">
        <v>45</v>
      </c>
      <c r="M12" s="37" t="s">
        <v>70</v>
      </c>
      <c r="N12" s="38">
        <v>2000000</v>
      </c>
      <c r="O12" s="9"/>
    </row>
    <row r="13" spans="1:15" ht="12.75">
      <c r="A13" s="37" t="s">
        <v>426</v>
      </c>
      <c r="B13" s="37" t="s">
        <v>39</v>
      </c>
      <c r="C13" s="37" t="s">
        <v>70</v>
      </c>
      <c r="D13" s="38">
        <v>1000000</v>
      </c>
      <c r="E13" s="21"/>
      <c r="F13" s="37" t="s">
        <v>584</v>
      </c>
      <c r="G13" s="37" t="s">
        <v>42</v>
      </c>
      <c r="H13" s="37" t="s">
        <v>70</v>
      </c>
      <c r="I13" s="38">
        <v>100000</v>
      </c>
      <c r="J13" s="21"/>
      <c r="K13" s="32" t="s">
        <v>114</v>
      </c>
      <c r="L13" s="32" t="s">
        <v>110</v>
      </c>
      <c r="M13" s="32" t="s">
        <v>70</v>
      </c>
      <c r="N13" s="36">
        <v>2500000</v>
      </c>
      <c r="O13" s="9"/>
    </row>
    <row r="14" spans="1:15" ht="12.75">
      <c r="A14" s="37" t="s">
        <v>538</v>
      </c>
      <c r="B14" s="37" t="s">
        <v>41</v>
      </c>
      <c r="C14" s="37" t="s">
        <v>70</v>
      </c>
      <c r="D14" s="38">
        <v>4000000</v>
      </c>
      <c r="E14" s="21"/>
      <c r="F14" s="37" t="s">
        <v>639</v>
      </c>
      <c r="G14" s="37" t="s">
        <v>43</v>
      </c>
      <c r="H14" s="37" t="s">
        <v>70</v>
      </c>
      <c r="I14" s="38">
        <v>500000</v>
      </c>
      <c r="J14" s="21"/>
      <c r="K14" s="17" t="s">
        <v>166</v>
      </c>
      <c r="L14" s="17" t="s">
        <v>157</v>
      </c>
      <c r="M14" s="17" t="s">
        <v>70</v>
      </c>
      <c r="N14" s="30">
        <v>3000000</v>
      </c>
      <c r="O14" s="9"/>
    </row>
    <row r="15" spans="1:14" ht="12.75">
      <c r="A15" s="11"/>
      <c r="B15" s="11"/>
      <c r="C15" s="11"/>
      <c r="D15" s="11"/>
      <c r="E15" s="11"/>
      <c r="J15" s="11"/>
      <c r="K15" s="11"/>
      <c r="L15" s="11"/>
      <c r="M15" s="11"/>
      <c r="N15" s="11"/>
    </row>
    <row r="16" spans="1:14" ht="12.75">
      <c r="A16" s="11"/>
      <c r="B16" s="11"/>
      <c r="C16" s="11" t="s">
        <v>61</v>
      </c>
      <c r="D16" s="11">
        <f>SUM(D4:D14)</f>
        <v>18750000</v>
      </c>
      <c r="E16" s="11"/>
      <c r="F16" s="18"/>
      <c r="G16" s="18"/>
      <c r="H16" s="11" t="s">
        <v>61</v>
      </c>
      <c r="I16" s="11">
        <f>SUM(I4:I14)</f>
        <v>2025000</v>
      </c>
      <c r="J16" s="11"/>
      <c r="K16" s="11"/>
      <c r="L16" s="11"/>
      <c r="M16" s="11" t="s">
        <v>61</v>
      </c>
      <c r="N16" s="11">
        <f>SUM(N4:N14)</f>
        <v>23500000</v>
      </c>
    </row>
    <row r="17" spans="1:14" ht="12.75">
      <c r="A17" s="11"/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</row>
    <row r="18" spans="1:14" ht="12.75">
      <c r="A18" s="10" t="s">
        <v>197</v>
      </c>
      <c r="B18" s="11"/>
      <c r="C18" s="11"/>
      <c r="D18" s="11"/>
      <c r="E18" s="11"/>
      <c r="F18" s="10" t="s">
        <v>198</v>
      </c>
      <c r="G18" s="11"/>
      <c r="H18" s="11"/>
      <c r="I18" s="11"/>
      <c r="J18" s="11"/>
      <c r="K18" s="10" t="s">
        <v>193</v>
      </c>
      <c r="L18" s="11"/>
      <c r="M18" s="11"/>
      <c r="N18" s="11"/>
    </row>
    <row r="19" spans="1:14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20" t="s">
        <v>1</v>
      </c>
      <c r="B20" s="20" t="s">
        <v>0</v>
      </c>
      <c r="C20" s="20" t="s">
        <v>2</v>
      </c>
      <c r="D20" s="20" t="s">
        <v>3</v>
      </c>
      <c r="E20" s="11"/>
      <c r="F20" s="20" t="s">
        <v>1</v>
      </c>
      <c r="G20" s="20" t="s">
        <v>0</v>
      </c>
      <c r="H20" s="20" t="s">
        <v>2</v>
      </c>
      <c r="I20" s="20" t="s">
        <v>3</v>
      </c>
      <c r="J20" s="11"/>
      <c r="K20" s="20" t="s">
        <v>1</v>
      </c>
      <c r="L20" s="20" t="s">
        <v>0</v>
      </c>
      <c r="M20" s="20" t="s">
        <v>2</v>
      </c>
      <c r="N20" s="20" t="s">
        <v>3</v>
      </c>
    </row>
    <row r="21" spans="1:14" ht="12.75">
      <c r="A21" s="37" t="s">
        <v>567</v>
      </c>
      <c r="B21" s="37" t="s">
        <v>42</v>
      </c>
      <c r="C21" s="37" t="s">
        <v>60</v>
      </c>
      <c r="D21" s="38">
        <v>1500000</v>
      </c>
      <c r="E21" s="11"/>
      <c r="F21" s="32" t="s">
        <v>151</v>
      </c>
      <c r="G21" s="32" t="s">
        <v>42</v>
      </c>
      <c r="H21" s="32" t="s">
        <v>60</v>
      </c>
      <c r="I21" s="36">
        <v>1500000</v>
      </c>
      <c r="J21" s="11"/>
      <c r="K21" s="18" t="s">
        <v>156</v>
      </c>
      <c r="L21" s="18" t="s">
        <v>157</v>
      </c>
      <c r="M21" s="18" t="s">
        <v>60</v>
      </c>
      <c r="N21" s="19">
        <v>2500000</v>
      </c>
    </row>
    <row r="22" spans="1:14" ht="12.75">
      <c r="A22" s="37" t="s">
        <v>334</v>
      </c>
      <c r="B22" s="37" t="s">
        <v>55</v>
      </c>
      <c r="C22" s="37" t="s">
        <v>69</v>
      </c>
      <c r="D22" s="38">
        <v>1500000</v>
      </c>
      <c r="E22" s="11"/>
      <c r="F22" s="32" t="s">
        <v>127</v>
      </c>
      <c r="G22" s="32" t="s">
        <v>57</v>
      </c>
      <c r="H22" s="32" t="s">
        <v>69</v>
      </c>
      <c r="I22" s="36">
        <v>1500000</v>
      </c>
      <c r="J22" s="11"/>
      <c r="K22" s="18" t="s">
        <v>174</v>
      </c>
      <c r="L22" s="18" t="s">
        <v>44</v>
      </c>
      <c r="M22" s="18" t="s">
        <v>69</v>
      </c>
      <c r="N22" s="19">
        <v>1500000</v>
      </c>
    </row>
    <row r="23" spans="1:14" ht="12.75">
      <c r="A23" s="17" t="s">
        <v>111</v>
      </c>
      <c r="B23" s="17" t="s">
        <v>110</v>
      </c>
      <c r="C23" s="17" t="s">
        <v>69</v>
      </c>
      <c r="D23" s="30">
        <v>1000000</v>
      </c>
      <c r="E23" s="11"/>
      <c r="F23" s="32" t="s">
        <v>175</v>
      </c>
      <c r="G23" s="32" t="s">
        <v>44</v>
      </c>
      <c r="H23" s="32" t="s">
        <v>69</v>
      </c>
      <c r="I23" s="36">
        <v>1500000</v>
      </c>
      <c r="J23" s="11"/>
      <c r="K23" s="32" t="s">
        <v>98</v>
      </c>
      <c r="L23" s="32" t="s">
        <v>55</v>
      </c>
      <c r="M23" s="32" t="s">
        <v>69</v>
      </c>
      <c r="N23" s="36">
        <v>1500000</v>
      </c>
    </row>
    <row r="24" spans="1:14" ht="12.75">
      <c r="A24" s="32" t="s">
        <v>175</v>
      </c>
      <c r="B24" s="32" t="s">
        <v>44</v>
      </c>
      <c r="C24" s="32" t="s">
        <v>69</v>
      </c>
      <c r="D24" s="36">
        <v>1500000</v>
      </c>
      <c r="E24" s="21"/>
      <c r="F24" s="17" t="s">
        <v>132</v>
      </c>
      <c r="G24" s="17" t="s">
        <v>40</v>
      </c>
      <c r="H24" s="17" t="s">
        <v>69</v>
      </c>
      <c r="I24" s="30">
        <v>1500000</v>
      </c>
      <c r="J24" s="21"/>
      <c r="K24" s="32" t="s">
        <v>132</v>
      </c>
      <c r="L24" s="32" t="s">
        <v>40</v>
      </c>
      <c r="M24" s="32" t="s">
        <v>69</v>
      </c>
      <c r="N24" s="36">
        <v>1500000</v>
      </c>
    </row>
    <row r="25" spans="1:14" ht="12.75">
      <c r="A25" s="32" t="s">
        <v>159</v>
      </c>
      <c r="B25" s="32" t="s">
        <v>157</v>
      </c>
      <c r="C25" s="32" t="s">
        <v>69</v>
      </c>
      <c r="D25" s="36">
        <v>1500000</v>
      </c>
      <c r="E25" s="21"/>
      <c r="F25" s="17" t="s">
        <v>182</v>
      </c>
      <c r="G25" s="17" t="s">
        <v>45</v>
      </c>
      <c r="H25" s="17" t="s">
        <v>69</v>
      </c>
      <c r="I25" s="30">
        <v>1500000</v>
      </c>
      <c r="J25" s="21"/>
      <c r="K25" s="32" t="s">
        <v>127</v>
      </c>
      <c r="L25" s="32" t="s">
        <v>57</v>
      </c>
      <c r="M25" s="32" t="s">
        <v>69</v>
      </c>
      <c r="N25" s="36">
        <v>1500000</v>
      </c>
    </row>
    <row r="26" spans="1:14" ht="12.75">
      <c r="A26" s="32" t="s">
        <v>74</v>
      </c>
      <c r="B26" s="32" t="s">
        <v>37</v>
      </c>
      <c r="C26" s="32" t="s">
        <v>68</v>
      </c>
      <c r="D26" s="36">
        <v>750000</v>
      </c>
      <c r="E26" s="21"/>
      <c r="F26" s="32" t="s">
        <v>113</v>
      </c>
      <c r="G26" s="32" t="s">
        <v>110</v>
      </c>
      <c r="H26" s="32" t="s">
        <v>68</v>
      </c>
      <c r="I26" s="36">
        <v>2000000</v>
      </c>
      <c r="J26" s="21"/>
      <c r="K26" s="32" t="s">
        <v>153</v>
      </c>
      <c r="L26" s="32" t="s">
        <v>42</v>
      </c>
      <c r="M26" s="32" t="s">
        <v>68</v>
      </c>
      <c r="N26" s="36">
        <v>1000000</v>
      </c>
    </row>
    <row r="27" spans="1:14" ht="12.75">
      <c r="A27" s="37" t="s">
        <v>420</v>
      </c>
      <c r="B27" s="37" t="s">
        <v>39</v>
      </c>
      <c r="C27" s="37" t="s">
        <v>68</v>
      </c>
      <c r="D27" s="38">
        <v>1250000</v>
      </c>
      <c r="E27" s="21"/>
      <c r="F27" s="32" t="s">
        <v>74</v>
      </c>
      <c r="G27" s="32" t="s">
        <v>37</v>
      </c>
      <c r="H27" s="32" t="s">
        <v>68</v>
      </c>
      <c r="I27" s="36">
        <v>750000</v>
      </c>
      <c r="J27" s="11"/>
      <c r="K27" s="32" t="s">
        <v>186</v>
      </c>
      <c r="L27" s="32" t="s">
        <v>45</v>
      </c>
      <c r="M27" s="32" t="s">
        <v>68</v>
      </c>
      <c r="N27" s="36">
        <v>3000000</v>
      </c>
    </row>
    <row r="28" spans="1:14" ht="12.75">
      <c r="A28" s="37" t="s">
        <v>694</v>
      </c>
      <c r="B28" s="37" t="s">
        <v>45</v>
      </c>
      <c r="C28" s="37" t="s">
        <v>68</v>
      </c>
      <c r="D28" s="38">
        <v>3000000</v>
      </c>
      <c r="E28" s="21"/>
      <c r="F28" s="37" t="s">
        <v>56</v>
      </c>
      <c r="G28" s="37" t="s">
        <v>39</v>
      </c>
      <c r="H28" s="37" t="s">
        <v>68</v>
      </c>
      <c r="I28" s="38">
        <v>1000000</v>
      </c>
      <c r="J28" s="11"/>
      <c r="K28" s="17" t="s">
        <v>117</v>
      </c>
      <c r="L28" s="17" t="s">
        <v>39</v>
      </c>
      <c r="M28" s="17" t="s">
        <v>68</v>
      </c>
      <c r="N28" s="30">
        <v>3500000</v>
      </c>
    </row>
    <row r="29" spans="1:14" ht="12.75">
      <c r="A29" s="32" t="s">
        <v>139</v>
      </c>
      <c r="B29" s="32" t="s">
        <v>41</v>
      </c>
      <c r="C29" s="32" t="s">
        <v>70</v>
      </c>
      <c r="D29" s="36">
        <v>2000000</v>
      </c>
      <c r="E29" s="21"/>
      <c r="F29" s="32" t="s">
        <v>166</v>
      </c>
      <c r="G29" s="32" t="s">
        <v>157</v>
      </c>
      <c r="H29" s="32" t="s">
        <v>70</v>
      </c>
      <c r="I29" s="36">
        <v>3000000</v>
      </c>
      <c r="J29" s="11"/>
      <c r="K29" s="32" t="s">
        <v>150</v>
      </c>
      <c r="L29" s="32" t="s">
        <v>144</v>
      </c>
      <c r="M29" s="32" t="s">
        <v>70</v>
      </c>
      <c r="N29" s="36">
        <v>2500000</v>
      </c>
    </row>
    <row r="30" spans="1:14" ht="12.75">
      <c r="A30" s="32" t="s">
        <v>93</v>
      </c>
      <c r="B30" s="32" t="s">
        <v>89</v>
      </c>
      <c r="C30" s="32" t="s">
        <v>70</v>
      </c>
      <c r="D30" s="36">
        <v>500000</v>
      </c>
      <c r="E30" s="21"/>
      <c r="F30" s="32" t="s">
        <v>139</v>
      </c>
      <c r="G30" s="32" t="s">
        <v>41</v>
      </c>
      <c r="H30" s="32" t="s">
        <v>70</v>
      </c>
      <c r="I30" s="36">
        <v>2000000</v>
      </c>
      <c r="J30" s="11"/>
      <c r="K30" s="32" t="s">
        <v>141</v>
      </c>
      <c r="L30" s="32" t="s">
        <v>41</v>
      </c>
      <c r="M30" s="32" t="s">
        <v>70</v>
      </c>
      <c r="N30" s="36">
        <v>3500000</v>
      </c>
    </row>
    <row r="31" spans="1:14" ht="12.75">
      <c r="A31" s="32" t="s">
        <v>123</v>
      </c>
      <c r="B31" s="32" t="s">
        <v>57</v>
      </c>
      <c r="C31" s="32" t="s">
        <v>70</v>
      </c>
      <c r="D31" s="36">
        <v>1500000</v>
      </c>
      <c r="E31" s="21"/>
      <c r="F31" s="18" t="s">
        <v>150</v>
      </c>
      <c r="G31" s="18" t="s">
        <v>144</v>
      </c>
      <c r="H31" s="18" t="s">
        <v>70</v>
      </c>
      <c r="I31" s="19">
        <v>2500000</v>
      </c>
      <c r="J31" s="11"/>
      <c r="K31" s="32" t="s">
        <v>114</v>
      </c>
      <c r="L31" s="32" t="s">
        <v>110</v>
      </c>
      <c r="M31" s="32" t="s">
        <v>70</v>
      </c>
      <c r="N31" s="36">
        <v>2500000</v>
      </c>
    </row>
    <row r="32" spans="5:14" ht="12.75">
      <c r="E32" s="11"/>
      <c r="F32" s="11"/>
      <c r="G32" s="11"/>
      <c r="H32" s="11"/>
      <c r="I32" s="11"/>
      <c r="J32" s="11"/>
      <c r="K32" s="21"/>
      <c r="L32" s="21"/>
      <c r="M32" s="21"/>
      <c r="N32" s="21"/>
    </row>
    <row r="33" spans="1:14" ht="12.75">
      <c r="A33" s="11"/>
      <c r="B33" s="11"/>
      <c r="C33" s="11" t="s">
        <v>61</v>
      </c>
      <c r="D33" s="11">
        <f>SUM(D21:D31)</f>
        <v>16000000</v>
      </c>
      <c r="E33" s="11"/>
      <c r="F33" s="11"/>
      <c r="G33" s="11"/>
      <c r="H33" s="11" t="s">
        <v>61</v>
      </c>
      <c r="I33" s="11">
        <f>SUM(I21:I31)</f>
        <v>18750000</v>
      </c>
      <c r="J33" s="11"/>
      <c r="K33" s="11"/>
      <c r="L33" s="11"/>
      <c r="M33" s="11" t="s">
        <v>61</v>
      </c>
      <c r="N33" s="11">
        <f>SUM(N21:N31)</f>
        <v>24500000</v>
      </c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0" t="s">
        <v>195</v>
      </c>
      <c r="B35" s="11"/>
      <c r="C35" s="11"/>
      <c r="D35" s="11"/>
      <c r="E35" s="11"/>
      <c r="F35" s="10" t="s">
        <v>196</v>
      </c>
      <c r="G35" s="11"/>
      <c r="H35" s="11"/>
      <c r="I35" s="11"/>
      <c r="J35" s="11"/>
      <c r="K35" s="10" t="s">
        <v>194</v>
      </c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21"/>
      <c r="L36" s="11"/>
      <c r="M36" s="11"/>
      <c r="N36" s="11"/>
    </row>
    <row r="37" spans="1:14" ht="12.75">
      <c r="A37" s="20" t="s">
        <v>1</v>
      </c>
      <c r="B37" s="20" t="s">
        <v>0</v>
      </c>
      <c r="C37" s="20" t="s">
        <v>2</v>
      </c>
      <c r="D37" s="20" t="s">
        <v>3</v>
      </c>
      <c r="E37" s="11"/>
      <c r="F37" s="20" t="s">
        <v>1</v>
      </c>
      <c r="G37" s="20" t="s">
        <v>0</v>
      </c>
      <c r="H37" s="20" t="s">
        <v>2</v>
      </c>
      <c r="I37" s="20" t="s">
        <v>3</v>
      </c>
      <c r="J37" s="11"/>
      <c r="K37" s="20" t="s">
        <v>1</v>
      </c>
      <c r="L37" s="20" t="s">
        <v>0</v>
      </c>
      <c r="M37" s="20" t="s">
        <v>2</v>
      </c>
      <c r="N37" s="20" t="s">
        <v>3</v>
      </c>
    </row>
    <row r="38" spans="1:14" ht="12.75">
      <c r="A38" s="32" t="s">
        <v>124</v>
      </c>
      <c r="B38" s="32" t="s">
        <v>57</v>
      </c>
      <c r="C38" s="32" t="s">
        <v>60</v>
      </c>
      <c r="D38" s="36">
        <v>1500000</v>
      </c>
      <c r="E38" s="21"/>
      <c r="F38" s="32" t="s">
        <v>143</v>
      </c>
      <c r="G38" s="32" t="s">
        <v>144</v>
      </c>
      <c r="H38" s="32" t="s">
        <v>60</v>
      </c>
      <c r="I38" s="36">
        <v>1500000</v>
      </c>
      <c r="J38" s="11"/>
      <c r="K38" s="32" t="s">
        <v>124</v>
      </c>
      <c r="L38" s="32" t="s">
        <v>57</v>
      </c>
      <c r="M38" s="32" t="s">
        <v>60</v>
      </c>
      <c r="N38" s="36">
        <v>1500000</v>
      </c>
    </row>
    <row r="39" spans="1:14" ht="12.75">
      <c r="A39" s="32" t="s">
        <v>183</v>
      </c>
      <c r="B39" s="32" t="s">
        <v>45</v>
      </c>
      <c r="C39" s="32" t="s">
        <v>69</v>
      </c>
      <c r="D39" s="36">
        <v>1500000</v>
      </c>
      <c r="E39" s="21"/>
      <c r="F39" s="17" t="s">
        <v>106</v>
      </c>
      <c r="G39" s="17" t="s">
        <v>102</v>
      </c>
      <c r="H39" s="17" t="s">
        <v>69</v>
      </c>
      <c r="I39" s="30">
        <v>2750000</v>
      </c>
      <c r="J39" s="11"/>
      <c r="K39" s="32" t="s">
        <v>103</v>
      </c>
      <c r="L39" s="32" t="s">
        <v>102</v>
      </c>
      <c r="M39" s="32" t="s">
        <v>69</v>
      </c>
      <c r="N39" s="36">
        <v>1500000</v>
      </c>
    </row>
    <row r="40" spans="1:14" ht="12.75">
      <c r="A40" s="32" t="s">
        <v>137</v>
      </c>
      <c r="B40" s="32" t="s">
        <v>40</v>
      </c>
      <c r="C40" s="32" t="s">
        <v>69</v>
      </c>
      <c r="D40" s="36">
        <v>500000</v>
      </c>
      <c r="E40" s="21"/>
      <c r="F40" s="32" t="s">
        <v>132</v>
      </c>
      <c r="G40" s="32" t="s">
        <v>40</v>
      </c>
      <c r="H40" s="32" t="s">
        <v>69</v>
      </c>
      <c r="I40" s="36">
        <v>1500000</v>
      </c>
      <c r="J40" s="11"/>
      <c r="K40" s="17" t="s">
        <v>112</v>
      </c>
      <c r="L40" s="17" t="s">
        <v>110</v>
      </c>
      <c r="M40" s="17" t="s">
        <v>69</v>
      </c>
      <c r="N40" s="30">
        <v>2000000</v>
      </c>
    </row>
    <row r="41" spans="1:14" ht="12.75">
      <c r="A41" s="32" t="s">
        <v>104</v>
      </c>
      <c r="B41" s="32" t="s">
        <v>102</v>
      </c>
      <c r="C41" s="32" t="s">
        <v>69</v>
      </c>
      <c r="D41" s="36">
        <v>2000000</v>
      </c>
      <c r="E41" s="21"/>
      <c r="F41" s="32" t="s">
        <v>175</v>
      </c>
      <c r="G41" s="32" t="s">
        <v>44</v>
      </c>
      <c r="H41" s="32" t="s">
        <v>69</v>
      </c>
      <c r="I41" s="36">
        <v>1500000</v>
      </c>
      <c r="J41" s="11"/>
      <c r="K41" s="17" t="s">
        <v>159</v>
      </c>
      <c r="L41" s="17" t="s">
        <v>157</v>
      </c>
      <c r="M41" s="17" t="s">
        <v>69</v>
      </c>
      <c r="N41" s="30">
        <v>1500000</v>
      </c>
    </row>
    <row r="42" spans="1:14" ht="12.75">
      <c r="A42" s="37" t="s">
        <v>657</v>
      </c>
      <c r="B42" s="37" t="s">
        <v>44</v>
      </c>
      <c r="C42" s="37" t="s">
        <v>69</v>
      </c>
      <c r="D42" s="38">
        <v>1500000</v>
      </c>
      <c r="E42" s="21"/>
      <c r="F42" s="32" t="s">
        <v>152</v>
      </c>
      <c r="G42" s="32" t="s">
        <v>42</v>
      </c>
      <c r="H42" s="32" t="s">
        <v>69</v>
      </c>
      <c r="I42" s="36">
        <v>2000000</v>
      </c>
      <c r="J42" s="11"/>
      <c r="K42" s="17" t="s">
        <v>73</v>
      </c>
      <c r="L42" s="17" t="s">
        <v>37</v>
      </c>
      <c r="M42" s="17" t="s">
        <v>69</v>
      </c>
      <c r="N42" s="30">
        <v>3500000</v>
      </c>
    </row>
    <row r="43" spans="1:14" ht="12.75">
      <c r="A43" s="32" t="s">
        <v>74</v>
      </c>
      <c r="B43" s="32" t="s">
        <v>37</v>
      </c>
      <c r="C43" s="32" t="s">
        <v>68</v>
      </c>
      <c r="D43" s="36">
        <v>750000</v>
      </c>
      <c r="E43" s="21"/>
      <c r="F43" s="32" t="s">
        <v>113</v>
      </c>
      <c r="G43" s="32" t="s">
        <v>110</v>
      </c>
      <c r="H43" s="32" t="s">
        <v>68</v>
      </c>
      <c r="I43" s="36">
        <v>2000000</v>
      </c>
      <c r="J43" s="11"/>
      <c r="K43" s="17" t="s">
        <v>67</v>
      </c>
      <c r="L43" s="17" t="s">
        <v>38</v>
      </c>
      <c r="M43" s="17" t="s">
        <v>68</v>
      </c>
      <c r="N43" s="30">
        <v>3750000</v>
      </c>
    </row>
    <row r="44" spans="1:14" ht="12.75">
      <c r="A44" s="32" t="s">
        <v>117</v>
      </c>
      <c r="B44" s="32" t="s">
        <v>39</v>
      </c>
      <c r="C44" s="32" t="s">
        <v>68</v>
      </c>
      <c r="D44" s="36">
        <v>3500000</v>
      </c>
      <c r="E44" s="21"/>
      <c r="F44" s="32" t="s">
        <v>125</v>
      </c>
      <c r="G44" s="32" t="s">
        <v>57</v>
      </c>
      <c r="H44" s="32" t="s">
        <v>68</v>
      </c>
      <c r="I44" s="36">
        <v>750000</v>
      </c>
      <c r="J44" s="11"/>
      <c r="K44" s="17" t="s">
        <v>186</v>
      </c>
      <c r="L44" s="17" t="s">
        <v>45</v>
      </c>
      <c r="M44" s="17" t="s">
        <v>68</v>
      </c>
      <c r="N44" s="30">
        <v>3000000</v>
      </c>
    </row>
    <row r="45" spans="1:14" ht="12.75">
      <c r="A45" s="32" t="s">
        <v>113</v>
      </c>
      <c r="B45" s="32" t="s">
        <v>110</v>
      </c>
      <c r="C45" s="32" t="s">
        <v>68</v>
      </c>
      <c r="D45" s="36">
        <v>2000000</v>
      </c>
      <c r="E45" s="21"/>
      <c r="F45" s="32" t="s">
        <v>76</v>
      </c>
      <c r="G45" s="32" t="s">
        <v>37</v>
      </c>
      <c r="H45" s="32" t="s">
        <v>68</v>
      </c>
      <c r="I45" s="36">
        <v>2000000</v>
      </c>
      <c r="J45" s="11"/>
      <c r="K45" s="32" t="s">
        <v>117</v>
      </c>
      <c r="L45" s="32" t="s">
        <v>39</v>
      </c>
      <c r="M45" s="32" t="s">
        <v>68</v>
      </c>
      <c r="N45" s="36">
        <v>3500000</v>
      </c>
    </row>
    <row r="46" spans="1:14" ht="12.75">
      <c r="A46" s="37" t="s">
        <v>323</v>
      </c>
      <c r="B46" s="37" t="s">
        <v>89</v>
      </c>
      <c r="C46" s="37" t="s">
        <v>70</v>
      </c>
      <c r="D46" s="38">
        <v>500000</v>
      </c>
      <c r="E46" s="21"/>
      <c r="F46" s="32" t="s">
        <v>166</v>
      </c>
      <c r="G46" s="32" t="s">
        <v>157</v>
      </c>
      <c r="H46" s="32" t="s">
        <v>70</v>
      </c>
      <c r="I46" s="36">
        <v>3000000</v>
      </c>
      <c r="J46" s="11"/>
      <c r="K46" s="32" t="s">
        <v>150</v>
      </c>
      <c r="L46" s="32" t="s">
        <v>144</v>
      </c>
      <c r="M46" s="32" t="s">
        <v>70</v>
      </c>
      <c r="N46" s="36">
        <v>2500000</v>
      </c>
    </row>
    <row r="47" spans="1:14" ht="12.75">
      <c r="A47" s="17" t="s">
        <v>150</v>
      </c>
      <c r="B47" s="17" t="s">
        <v>144</v>
      </c>
      <c r="C47" s="17" t="s">
        <v>70</v>
      </c>
      <c r="D47" s="30">
        <v>2500000</v>
      </c>
      <c r="E47" s="21"/>
      <c r="F47" s="32" t="s">
        <v>120</v>
      </c>
      <c r="G47" s="32" t="s">
        <v>39</v>
      </c>
      <c r="H47" s="32" t="s">
        <v>70</v>
      </c>
      <c r="I47" s="36">
        <v>4000000</v>
      </c>
      <c r="J47" s="11"/>
      <c r="K47" s="18" t="s">
        <v>142</v>
      </c>
      <c r="L47" s="18" t="s">
        <v>41</v>
      </c>
      <c r="M47" s="18" t="s">
        <v>70</v>
      </c>
      <c r="N47" s="19">
        <v>4000000</v>
      </c>
    </row>
    <row r="48" spans="1:14" ht="12.75">
      <c r="A48" s="32" t="s">
        <v>220</v>
      </c>
      <c r="B48" s="32" t="s">
        <v>157</v>
      </c>
      <c r="C48" s="32" t="s">
        <v>70</v>
      </c>
      <c r="D48" s="36">
        <v>200000</v>
      </c>
      <c r="E48" s="21"/>
      <c r="F48" s="18" t="s">
        <v>142</v>
      </c>
      <c r="G48" s="18" t="s">
        <v>41</v>
      </c>
      <c r="H48" s="18" t="s">
        <v>70</v>
      </c>
      <c r="I48" s="19">
        <v>4000000</v>
      </c>
      <c r="J48" s="11"/>
      <c r="K48" s="18" t="s">
        <v>155</v>
      </c>
      <c r="L48" s="18" t="s">
        <v>42</v>
      </c>
      <c r="M48" s="18" t="s">
        <v>70</v>
      </c>
      <c r="N48" s="19">
        <v>3750000</v>
      </c>
    </row>
    <row r="49" spans="1:14" ht="12.75">
      <c r="A49" s="21"/>
      <c r="B49" s="21"/>
      <c r="C49" s="21"/>
      <c r="D49" s="2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1"/>
      <c r="B50" s="11"/>
      <c r="C50" s="11" t="s">
        <v>61</v>
      </c>
      <c r="D50" s="11">
        <f>SUM(D38:D48)</f>
        <v>16450000</v>
      </c>
      <c r="E50" s="11"/>
      <c r="F50" s="11"/>
      <c r="G50" s="11"/>
      <c r="H50" s="11" t="s">
        <v>61</v>
      </c>
      <c r="I50" s="11">
        <f>SUM(I38:I48)</f>
        <v>25000000</v>
      </c>
      <c r="J50" s="11"/>
      <c r="K50" s="11"/>
      <c r="L50" s="11"/>
      <c r="M50" s="11" t="s">
        <v>61</v>
      </c>
      <c r="N50" s="11">
        <f>SUM(N38:N48)</f>
        <v>30500000</v>
      </c>
    </row>
    <row r="52" ht="12.75">
      <c r="J52" s="9"/>
    </row>
  </sheetData>
  <printOptions horizontalCentered="1" verticalCentered="1"/>
  <pageMargins left="0.3937007874015748" right="0.3937007874015748" top="0.5905511811023623" bottom="0.984251968503937" header="0.5118110236220472" footer="0.5118110236220472"/>
  <pageSetup fitToHeight="1" fitToWidth="1" horizontalDpi="300" verticalDpi="300" orientation="landscape" paperSize="9" scale="70" r:id="rId1"/>
  <headerFooter alignWithMargins="0">
    <oddFooter>&amp;C&amp;F   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pane xSplit="5" ySplit="5" topLeftCell="AG45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3" sqref="B3"/>
    </sheetView>
  </sheetViews>
  <sheetFormatPr defaultColWidth="9.140625" defaultRowHeight="12.75"/>
  <cols>
    <col min="1" max="1" width="24.421875" style="0" bestFit="1" customWidth="1"/>
    <col min="2" max="2" width="14.57421875" style="0" customWidth="1"/>
    <col min="3" max="3" width="11.140625" style="0" customWidth="1"/>
    <col min="4" max="4" width="9.140625" style="23" bestFit="1" customWidth="1"/>
    <col min="5" max="5" width="6.57421875" style="0" bestFit="1" customWidth="1"/>
    <col min="6" max="6" width="3.8515625" style="0" bestFit="1" customWidth="1"/>
    <col min="7" max="8" width="4.8515625" style="0" customWidth="1"/>
    <col min="9" max="9" width="4.140625" style="0" bestFit="1" customWidth="1"/>
    <col min="10" max="15" width="4.8515625" style="0" customWidth="1"/>
    <col min="16" max="37" width="4.8515625" style="0" bestFit="1" customWidth="1"/>
  </cols>
  <sheetData>
    <row r="1" spans="1:2" ht="12.75">
      <c r="A1" t="s">
        <v>4</v>
      </c>
      <c r="B1">
        <f>SUM(E6:E99)</f>
        <v>781</v>
      </c>
    </row>
    <row r="2" spans="1:2" ht="12.75">
      <c r="A2" t="s">
        <v>188</v>
      </c>
      <c r="B2">
        <f>COUNTIF(A17:A88,"&gt;''")/2+12.5-0.5</f>
        <v>33.5</v>
      </c>
    </row>
    <row r="3" spans="1:2" ht="12.75">
      <c r="A3" t="s">
        <v>46</v>
      </c>
      <c r="B3">
        <f>SUM(D6:D99)</f>
        <v>2025000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7" ht="12.75">
      <c r="A6" s="18" t="s">
        <v>109</v>
      </c>
      <c r="B6" s="18"/>
      <c r="C6" s="18"/>
      <c r="D6" s="19"/>
      <c r="E6">
        <f aca="true" t="shared" si="0" ref="E6:E59">SUM(F6:AK6)</f>
        <v>0</v>
      </c>
      <c r="F6">
        <f>Totaaloverzicht!F166</f>
        <v>0</v>
      </c>
      <c r="G6">
        <f>Totaaloverzicht!G166</f>
        <v>0</v>
      </c>
    </row>
    <row r="7" spans="1:8" ht="12.75">
      <c r="A7" s="18" t="s">
        <v>126</v>
      </c>
      <c r="B7" s="18"/>
      <c r="C7" s="18"/>
      <c r="D7" s="19"/>
      <c r="E7">
        <f t="shared" si="0"/>
        <v>4</v>
      </c>
      <c r="F7">
        <f>Totaaloverzicht!F260</f>
        <v>4</v>
      </c>
      <c r="G7">
        <f>Totaaloverzicht!G260</f>
        <v>1</v>
      </c>
      <c r="H7">
        <f>Totaaloverzicht!H260</f>
        <v>-1</v>
      </c>
    </row>
    <row r="8" spans="1:10" ht="12.75">
      <c r="A8" s="18" t="s">
        <v>132</v>
      </c>
      <c r="B8" s="18"/>
      <c r="C8" s="18"/>
      <c r="D8" s="19"/>
      <c r="E8">
        <f t="shared" si="0"/>
        <v>8</v>
      </c>
      <c r="F8">
        <f>Totaaloverzicht!F286</f>
        <v>-1</v>
      </c>
      <c r="G8">
        <f>Totaaloverzicht!G286</f>
        <v>5</v>
      </c>
      <c r="H8">
        <f>Totaaloverzicht!H286</f>
        <v>0</v>
      </c>
      <c r="I8">
        <f>Totaaloverzicht!I286</f>
        <v>0</v>
      </c>
      <c r="J8">
        <f>Totaaloverzicht!J286</f>
        <v>4</v>
      </c>
    </row>
    <row r="9" spans="1:22" ht="12.75">
      <c r="A9" s="18" t="s">
        <v>174</v>
      </c>
      <c r="B9" s="18"/>
      <c r="C9" s="18"/>
      <c r="D9" s="19"/>
      <c r="E9">
        <f t="shared" si="0"/>
        <v>45</v>
      </c>
      <c r="F9">
        <f>Totaaloverzicht!F457</f>
        <v>2</v>
      </c>
      <c r="G9">
        <f>Totaaloverzicht!G457</f>
        <v>8</v>
      </c>
      <c r="H9">
        <f>Totaaloverzicht!H457</f>
        <v>1</v>
      </c>
      <c r="I9">
        <f>Totaaloverzicht!I457</f>
        <v>6</v>
      </c>
      <c r="J9">
        <f>Totaaloverzicht!J457</f>
        <v>3</v>
      </c>
      <c r="K9">
        <f>Totaaloverzicht!K457</f>
        <v>4</v>
      </c>
      <c r="L9">
        <f>Totaaloverzicht!L457</f>
        <v>0</v>
      </c>
      <c r="M9">
        <f>Totaaloverzicht!M457</f>
        <v>0</v>
      </c>
      <c r="N9">
        <f>Totaaloverzicht!N457</f>
        <v>8</v>
      </c>
      <c r="O9">
        <f>Totaaloverzicht!O457</f>
        <v>2</v>
      </c>
      <c r="P9">
        <f>Totaaloverzicht!P457</f>
        <v>1</v>
      </c>
      <c r="Q9">
        <f>Totaaloverzicht!Q457</f>
        <v>-1</v>
      </c>
      <c r="R9">
        <f>Totaaloverzicht!R457</f>
        <v>3</v>
      </c>
      <c r="S9">
        <f>Totaaloverzicht!S457</f>
        <v>0</v>
      </c>
      <c r="T9">
        <f>Totaaloverzicht!T457</f>
        <v>3</v>
      </c>
      <c r="U9">
        <f>Totaaloverzicht!U457</f>
        <v>5</v>
      </c>
      <c r="V9">
        <f>Totaaloverzicht!V457</f>
        <v>0</v>
      </c>
    </row>
    <row r="10" spans="1:17" ht="12.75">
      <c r="A10" s="18" t="s">
        <v>182</v>
      </c>
      <c r="B10" s="18"/>
      <c r="C10" s="18"/>
      <c r="D10" s="19"/>
      <c r="E10">
        <f t="shared" si="0"/>
        <v>17</v>
      </c>
      <c r="F10">
        <f>Totaaloverzicht!F484</f>
        <v>3</v>
      </c>
      <c r="G10">
        <f>Totaaloverzicht!G484</f>
        <v>3</v>
      </c>
      <c r="H10">
        <f>Totaaloverzicht!H484</f>
        <v>1</v>
      </c>
      <c r="I10">
        <f>Totaaloverzicht!I484</f>
        <v>3</v>
      </c>
      <c r="J10">
        <f>Totaaloverzicht!J484</f>
        <v>0</v>
      </c>
      <c r="K10">
        <f>Totaaloverzicht!K484</f>
        <v>0</v>
      </c>
      <c r="L10">
        <f>Totaaloverzicht!L484</f>
        <v>0</v>
      </c>
      <c r="M10">
        <f>Totaaloverzicht!M484</f>
        <v>2</v>
      </c>
      <c r="N10">
        <f>Totaaloverzicht!N484</f>
        <v>4</v>
      </c>
      <c r="O10">
        <f>Totaaloverzicht!O484</f>
        <v>0</v>
      </c>
      <c r="P10">
        <f>Totaaloverzicht!P484</f>
        <v>0</v>
      </c>
      <c r="Q10">
        <f>Totaaloverzicht!Q484</f>
        <v>1</v>
      </c>
    </row>
    <row r="11" spans="1:25" ht="12.75">
      <c r="A11" s="18" t="s">
        <v>67</v>
      </c>
      <c r="B11" s="18"/>
      <c r="C11" s="18"/>
      <c r="D11" s="19"/>
      <c r="E11">
        <f t="shared" si="0"/>
        <v>51</v>
      </c>
      <c r="F11">
        <f>Totaaloverzicht!F19</f>
        <v>0</v>
      </c>
      <c r="G11">
        <f>Totaaloverzicht!G19</f>
        <v>2</v>
      </c>
      <c r="H11">
        <f>Totaaloverzicht!H19</f>
        <v>11</v>
      </c>
      <c r="I11">
        <f>Totaaloverzicht!I19</f>
        <v>0</v>
      </c>
      <c r="J11">
        <f>Totaaloverzicht!J19</f>
        <v>5</v>
      </c>
      <c r="K11">
        <f>Totaaloverzicht!K19</f>
        <v>0</v>
      </c>
      <c r="L11">
        <f>Totaaloverzicht!L19</f>
        <v>0</v>
      </c>
      <c r="M11">
        <f>Totaaloverzicht!M19</f>
        <v>7</v>
      </c>
      <c r="N11">
        <f>Totaaloverzicht!N19</f>
        <v>4</v>
      </c>
      <c r="O11">
        <f>Totaaloverzicht!O19</f>
        <v>11</v>
      </c>
      <c r="P11">
        <f>Totaaloverzicht!P19</f>
        <v>0</v>
      </c>
      <c r="Q11">
        <f>Totaaloverzicht!Q19</f>
        <v>0</v>
      </c>
      <c r="R11">
        <f>Totaaloverzicht!R19</f>
        <v>7</v>
      </c>
      <c r="S11">
        <f>Totaaloverzicht!S19</f>
        <v>3</v>
      </c>
      <c r="T11">
        <f>Totaaloverzicht!T19</f>
        <v>0</v>
      </c>
      <c r="U11">
        <f>Totaaloverzicht!U19</f>
        <v>0</v>
      </c>
      <c r="V11">
        <f>Totaaloverzicht!V19</f>
        <v>0</v>
      </c>
      <c r="W11">
        <f>Totaaloverzicht!W19</f>
        <v>0</v>
      </c>
      <c r="X11">
        <f>Totaaloverzicht!X19</f>
        <v>1</v>
      </c>
      <c r="Y11">
        <f>Totaaloverzicht!Y19</f>
        <v>0</v>
      </c>
    </row>
    <row r="12" spans="1:11" ht="12.75">
      <c r="A12" s="18" t="s">
        <v>165</v>
      </c>
      <c r="B12" s="18"/>
      <c r="C12" s="18"/>
      <c r="D12" s="19"/>
      <c r="E12">
        <f t="shared" si="0"/>
        <v>14</v>
      </c>
      <c r="F12">
        <f>Totaaloverzicht!F406</f>
        <v>1</v>
      </c>
      <c r="G12">
        <f>Totaaloverzicht!G406</f>
        <v>11</v>
      </c>
      <c r="H12">
        <f>Totaaloverzicht!H406</f>
        <v>2</v>
      </c>
      <c r="I12">
        <f>Totaaloverzicht!I406</f>
        <v>0</v>
      </c>
      <c r="J12">
        <f>Totaaloverzicht!J406</f>
        <v>0</v>
      </c>
      <c r="K12">
        <f>Totaaloverzicht!K406</f>
        <v>0</v>
      </c>
    </row>
    <row r="13" spans="1:7" ht="12.75">
      <c r="A13" s="18" t="s">
        <v>169</v>
      </c>
      <c r="B13" s="18"/>
      <c r="C13" s="18"/>
      <c r="D13" s="19"/>
      <c r="E13">
        <f t="shared" si="0"/>
        <v>3</v>
      </c>
      <c r="F13">
        <f>Totaaloverzicht!F437</f>
        <v>0</v>
      </c>
      <c r="G13">
        <f>Totaaloverzicht!G437</f>
        <v>3</v>
      </c>
    </row>
    <row r="14" spans="1:7" ht="12.75">
      <c r="A14" s="18" t="s">
        <v>79</v>
      </c>
      <c r="B14" s="18"/>
      <c r="C14" s="18"/>
      <c r="D14" s="19"/>
      <c r="E14">
        <f t="shared" si="0"/>
        <v>1</v>
      </c>
      <c r="F14">
        <f>Totaaloverzicht!F52</f>
        <v>1</v>
      </c>
      <c r="G14">
        <f>Totaaloverzicht!G52</f>
        <v>0</v>
      </c>
    </row>
    <row r="15" spans="1:35" ht="12.75">
      <c r="A15" s="18" t="s">
        <v>120</v>
      </c>
      <c r="B15" s="18"/>
      <c r="C15" s="18"/>
      <c r="D15" s="19"/>
      <c r="E15">
        <f t="shared" si="0"/>
        <v>134</v>
      </c>
      <c r="F15">
        <f>Totaaloverzicht!F220</f>
        <v>5</v>
      </c>
      <c r="G15">
        <f>Totaaloverzicht!G220</f>
        <v>9</v>
      </c>
      <c r="H15">
        <f>Totaaloverzicht!H220</f>
        <v>3</v>
      </c>
      <c r="I15">
        <f>Totaaloverzicht!I220</f>
        <v>6</v>
      </c>
      <c r="J15">
        <f>Totaaloverzicht!J220</f>
        <v>0</v>
      </c>
      <c r="K15">
        <f>Totaaloverzicht!K220</f>
        <v>1</v>
      </c>
      <c r="L15">
        <f>Totaaloverzicht!L220</f>
        <v>0</v>
      </c>
      <c r="M15">
        <f>Totaaloverzicht!M220</f>
        <v>3</v>
      </c>
      <c r="N15">
        <f>Totaaloverzicht!N220</f>
        <v>6</v>
      </c>
      <c r="O15">
        <f>Totaaloverzicht!O220</f>
        <v>12</v>
      </c>
      <c r="P15">
        <f>Totaaloverzicht!P220</f>
        <v>0</v>
      </c>
      <c r="Q15">
        <f>Totaaloverzicht!Q220</f>
        <v>6</v>
      </c>
      <c r="R15">
        <f>Totaaloverzicht!R220</f>
        <v>12</v>
      </c>
      <c r="S15">
        <f>Totaaloverzicht!S220</f>
        <v>5</v>
      </c>
      <c r="T15">
        <f>Totaaloverzicht!T220</f>
        <v>7</v>
      </c>
      <c r="U15">
        <f>Totaaloverzicht!U220</f>
        <v>0</v>
      </c>
      <c r="V15">
        <f>Totaaloverzicht!V220</f>
        <v>3</v>
      </c>
      <c r="W15">
        <f>Totaaloverzicht!W220</f>
        <v>4</v>
      </c>
      <c r="X15">
        <f>Totaaloverzicht!X220</f>
        <v>9</v>
      </c>
      <c r="Y15">
        <f>Totaaloverzicht!Y220</f>
        <v>6</v>
      </c>
      <c r="Z15">
        <f>Totaaloverzicht!Z220</f>
        <v>0</v>
      </c>
      <c r="AA15">
        <f>Totaaloverzicht!AA220</f>
        <v>0</v>
      </c>
      <c r="AB15">
        <f>Totaaloverzicht!AB220</f>
        <v>1</v>
      </c>
      <c r="AC15">
        <f>Totaaloverzicht!AC220</f>
        <v>9</v>
      </c>
      <c r="AD15">
        <f>Totaaloverzicht!AD220</f>
        <v>6</v>
      </c>
      <c r="AE15">
        <f>Totaaloverzicht!AE220</f>
        <v>8</v>
      </c>
      <c r="AF15">
        <f>Totaaloverzicht!AF220</f>
        <v>4</v>
      </c>
      <c r="AG15">
        <f>Totaaloverzicht!AG220</f>
        <v>1</v>
      </c>
      <c r="AH15">
        <f>Totaaloverzicht!AH220</f>
        <v>0</v>
      </c>
      <c r="AI15">
        <f>Totaaloverzicht!AI220</f>
        <v>8</v>
      </c>
    </row>
    <row r="16" spans="1:8" ht="12.75">
      <c r="A16" s="18" t="s">
        <v>142</v>
      </c>
      <c r="B16" s="18"/>
      <c r="C16" s="18"/>
      <c r="D16" s="19"/>
      <c r="E16">
        <f t="shared" si="0"/>
        <v>13</v>
      </c>
      <c r="F16">
        <f>Totaaloverzicht!F332</f>
        <v>2</v>
      </c>
      <c r="G16">
        <f>Totaaloverzicht!G332</f>
        <v>8</v>
      </c>
      <c r="H16">
        <f>Totaaloverzicht!H332</f>
        <v>3</v>
      </c>
    </row>
    <row r="17" spans="1:11" ht="12.75">
      <c r="A17" s="18" t="s">
        <v>100</v>
      </c>
      <c r="B17" s="33"/>
      <c r="C17" s="33"/>
      <c r="D17" s="34"/>
      <c r="E17">
        <f t="shared" si="0"/>
        <v>3</v>
      </c>
      <c r="H17">
        <f>Totaaloverzicht!H125</f>
        <v>0</v>
      </c>
      <c r="I17">
        <f>Totaaloverzicht!I125</f>
        <v>3</v>
      </c>
      <c r="J17">
        <f>Totaaloverzicht!J125</f>
        <v>0</v>
      </c>
      <c r="K17">
        <f>Totaaloverzicht!K125</f>
        <v>0</v>
      </c>
    </row>
    <row r="18" spans="1:13" ht="12.75">
      <c r="A18" s="18" t="s">
        <v>101</v>
      </c>
      <c r="B18" s="18"/>
      <c r="C18" s="18"/>
      <c r="D18" s="19"/>
      <c r="E18">
        <f t="shared" si="0"/>
        <v>5</v>
      </c>
      <c r="H18">
        <f>Totaaloverzicht!H139</f>
        <v>0</v>
      </c>
      <c r="I18">
        <f>Totaaloverzicht!I139</f>
        <v>0</v>
      </c>
      <c r="J18">
        <f>Totaaloverzicht!J139</f>
        <v>0</v>
      </c>
      <c r="K18">
        <f>Totaaloverzicht!K139</f>
        <v>1</v>
      </c>
      <c r="L18">
        <f>Totaaloverzicht!L139</f>
        <v>0</v>
      </c>
      <c r="M18">
        <f>Totaaloverzicht!M139</f>
        <v>4</v>
      </c>
    </row>
    <row r="19" spans="1:5" ht="12.75">
      <c r="A19" s="18" t="s">
        <v>81</v>
      </c>
      <c r="B19" s="18"/>
      <c r="C19" s="18"/>
      <c r="D19" s="19"/>
      <c r="E19">
        <f t="shared" si="0"/>
        <v>0</v>
      </c>
    </row>
    <row r="20" spans="1:11" ht="12.75">
      <c r="A20" s="18" t="s">
        <v>82</v>
      </c>
      <c r="B20" s="18"/>
      <c r="C20" s="18"/>
      <c r="D20" s="19"/>
      <c r="E20">
        <f t="shared" si="0"/>
        <v>19</v>
      </c>
      <c r="H20">
        <f>Totaaloverzicht!H56</f>
        <v>8</v>
      </c>
      <c r="I20">
        <f>Totaaloverzicht!I56</f>
        <v>3</v>
      </c>
      <c r="J20">
        <f>Totaaloverzicht!J56</f>
        <v>3</v>
      </c>
      <c r="K20">
        <f>Totaaloverzicht!K56</f>
        <v>5</v>
      </c>
    </row>
    <row r="21" spans="1:10" ht="12.75">
      <c r="A21" s="33" t="s">
        <v>141</v>
      </c>
      <c r="B21" s="33"/>
      <c r="C21" s="33"/>
      <c r="D21" s="34"/>
      <c r="E21">
        <f t="shared" si="0"/>
        <v>0</v>
      </c>
      <c r="I21">
        <f>Totaaloverzicht!I331</f>
        <v>0</v>
      </c>
      <c r="J21">
        <f>Totaaloverzicht!J331</f>
        <v>0</v>
      </c>
    </row>
    <row r="22" spans="1:9" ht="12.75">
      <c r="A22" s="33" t="s">
        <v>91</v>
      </c>
      <c r="B22" s="33"/>
      <c r="C22" s="33"/>
      <c r="D22" s="34"/>
      <c r="E22">
        <f t="shared" si="0"/>
        <v>3</v>
      </c>
      <c r="I22">
        <f>Totaaloverzicht!I92</f>
        <v>3</v>
      </c>
    </row>
    <row r="23" spans="1:13" ht="12.75">
      <c r="A23" s="33" t="s">
        <v>152</v>
      </c>
      <c r="B23" s="33"/>
      <c r="C23" s="33"/>
      <c r="D23" s="34"/>
      <c r="E23">
        <f t="shared" si="0"/>
        <v>3</v>
      </c>
      <c r="J23">
        <f>Totaaloverzicht!J369</f>
        <v>3</v>
      </c>
      <c r="K23">
        <f>Totaaloverzicht!K369</f>
        <v>0</v>
      </c>
      <c r="L23">
        <f>Totaaloverzicht!L369</f>
        <v>0</v>
      </c>
      <c r="M23">
        <f>Totaaloverzicht!M369</f>
        <v>0</v>
      </c>
    </row>
    <row r="24" spans="1:19" ht="12.75">
      <c r="A24" s="33" t="s">
        <v>140</v>
      </c>
      <c r="B24" s="33"/>
      <c r="C24" s="33"/>
      <c r="D24" s="34"/>
      <c r="E24">
        <f t="shared" si="0"/>
        <v>16</v>
      </c>
      <c r="K24">
        <f>Totaaloverzicht!K330</f>
        <v>0</v>
      </c>
      <c r="L24">
        <f>Totaaloverzicht!L330</f>
        <v>0</v>
      </c>
      <c r="M24">
        <f>Totaaloverzicht!M330</f>
        <v>8</v>
      </c>
      <c r="N24">
        <f>Totaaloverzicht!N330</f>
        <v>3</v>
      </c>
      <c r="O24">
        <f>Totaaloverzicht!O330</f>
        <v>3</v>
      </c>
      <c r="P24">
        <f>Totaaloverzicht!P330</f>
        <v>-1</v>
      </c>
      <c r="Q24">
        <f>Totaaloverzicht!Q330</f>
        <v>3</v>
      </c>
      <c r="R24">
        <f>Totaaloverzicht!R330</f>
        <v>0</v>
      </c>
      <c r="S24">
        <f>Totaaloverzicht!S330</f>
        <v>0</v>
      </c>
    </row>
    <row r="25" spans="1:18" ht="12.75">
      <c r="A25" s="33" t="s">
        <v>133</v>
      </c>
      <c r="B25" s="33"/>
      <c r="C25" s="33"/>
      <c r="D25" s="34"/>
      <c r="E25">
        <f t="shared" si="0"/>
        <v>15</v>
      </c>
      <c r="K25">
        <f>Totaaloverzicht!K287</f>
        <v>3</v>
      </c>
      <c r="L25">
        <f>Totaaloverzicht!L287</f>
        <v>0</v>
      </c>
      <c r="M25">
        <f>Totaaloverzicht!M287</f>
        <v>4</v>
      </c>
      <c r="N25">
        <f>Totaaloverzicht!N287</f>
        <v>4</v>
      </c>
      <c r="O25">
        <f>Totaaloverzicht!O287</f>
        <v>2</v>
      </c>
      <c r="P25">
        <f>Totaaloverzicht!P287</f>
        <v>3</v>
      </c>
      <c r="Q25">
        <f>Totaaloverzicht!Q287</f>
        <v>0</v>
      </c>
      <c r="R25">
        <f>Totaaloverzicht!R287</f>
        <v>-1</v>
      </c>
    </row>
    <row r="26" spans="1:33" ht="12.75">
      <c r="A26" s="33" t="s">
        <v>78</v>
      </c>
      <c r="B26" s="33"/>
      <c r="C26" s="33"/>
      <c r="D26" s="34"/>
      <c r="E26">
        <f t="shared" si="0"/>
        <v>64</v>
      </c>
      <c r="L26">
        <f>Totaaloverzicht!L51</f>
        <v>0</v>
      </c>
      <c r="M26">
        <f>Totaaloverzicht!M51</f>
        <v>12</v>
      </c>
      <c r="N26">
        <f>Totaaloverzicht!N51</f>
        <v>0</v>
      </c>
      <c r="O26">
        <f>Totaaloverzicht!O51</f>
        <v>7</v>
      </c>
      <c r="P26">
        <f>Totaaloverzicht!P51</f>
        <v>4</v>
      </c>
      <c r="Q26">
        <f>Totaaloverzicht!Q51</f>
        <v>0</v>
      </c>
      <c r="R26">
        <f>Totaaloverzicht!R51</f>
        <v>0</v>
      </c>
      <c r="S26">
        <f>Totaaloverzicht!S51</f>
        <v>6</v>
      </c>
      <c r="T26">
        <f>Totaaloverzicht!T51</f>
        <v>3</v>
      </c>
      <c r="U26">
        <f>Totaaloverzicht!U51</f>
        <v>1</v>
      </c>
      <c r="V26">
        <f>Totaaloverzicht!V51</f>
        <v>8</v>
      </c>
      <c r="W26">
        <f>Totaaloverzicht!W51</f>
        <v>3</v>
      </c>
      <c r="X26">
        <f>Totaaloverzicht!X51</f>
        <v>3</v>
      </c>
      <c r="Y26">
        <f>Totaaloverzicht!Y51</f>
        <v>3</v>
      </c>
      <c r="Z26">
        <f>Totaaloverzicht!Z51</f>
        <v>1</v>
      </c>
      <c r="AA26">
        <f>Totaaloverzicht!AA51</f>
        <v>3</v>
      </c>
      <c r="AB26">
        <f>Totaaloverzicht!AB51</f>
        <v>5</v>
      </c>
      <c r="AC26">
        <f>Totaaloverzicht!AC51</f>
        <v>6</v>
      </c>
      <c r="AD26">
        <f>Totaaloverzicht!AD51</f>
        <v>3</v>
      </c>
      <c r="AE26">
        <f>Totaaloverzicht!AE51</f>
        <v>1</v>
      </c>
      <c r="AF26">
        <f>Totaaloverzicht!AF51</f>
        <v>-5</v>
      </c>
      <c r="AG26">
        <f>Totaaloverzicht!AG51</f>
        <v>0</v>
      </c>
    </row>
    <row r="27" spans="1:17" ht="12.75">
      <c r="A27" s="33" t="s">
        <v>125</v>
      </c>
      <c r="B27" s="33"/>
      <c r="C27" s="33"/>
      <c r="D27" s="34"/>
      <c r="E27">
        <f t="shared" si="0"/>
        <v>16</v>
      </c>
      <c r="L27">
        <f>Totaaloverzicht!L266</f>
        <v>0</v>
      </c>
      <c r="M27">
        <f>Totaaloverzicht!M266</f>
        <v>6</v>
      </c>
      <c r="N27">
        <f>Totaaloverzicht!N266</f>
        <v>1</v>
      </c>
      <c r="O27">
        <f>Totaaloverzicht!O266</f>
        <v>0</v>
      </c>
      <c r="P27">
        <f>Totaaloverzicht!P266</f>
        <v>6</v>
      </c>
      <c r="Q27">
        <f>Totaaloverzicht!Q266</f>
        <v>3</v>
      </c>
    </row>
    <row r="28" spans="1:16" ht="12.75">
      <c r="A28" s="33" t="s">
        <v>164</v>
      </c>
      <c r="B28" s="33"/>
      <c r="C28" s="33"/>
      <c r="D28" s="34"/>
      <c r="E28">
        <f t="shared" si="0"/>
        <v>5</v>
      </c>
      <c r="L28">
        <f>Totaaloverzicht!L405</f>
        <v>0</v>
      </c>
      <c r="M28">
        <f>Totaaloverzicht!M405</f>
        <v>3</v>
      </c>
      <c r="N28">
        <f>Totaaloverzicht!N405</f>
        <v>1</v>
      </c>
      <c r="O28">
        <f>Totaaloverzicht!O405</f>
        <v>6</v>
      </c>
      <c r="P28">
        <f>Totaaloverzicht!P405</f>
        <v>-5</v>
      </c>
    </row>
    <row r="29" spans="1:29" ht="12.75">
      <c r="A29" s="33" t="s">
        <v>143</v>
      </c>
      <c r="B29" s="33"/>
      <c r="C29" s="33"/>
      <c r="D29" s="34"/>
      <c r="E29">
        <f t="shared" si="0"/>
        <v>30</v>
      </c>
      <c r="N29">
        <f>Totaaloverzicht!N335</f>
        <v>0</v>
      </c>
      <c r="O29">
        <f>Totaaloverzicht!O335</f>
        <v>0</v>
      </c>
      <c r="P29">
        <f>Totaaloverzicht!P335</f>
        <v>1</v>
      </c>
      <c r="Q29">
        <f>Totaaloverzicht!Q335</f>
        <v>6</v>
      </c>
      <c r="R29">
        <f>Totaaloverzicht!R335</f>
        <v>3</v>
      </c>
      <c r="S29">
        <f>Totaaloverzicht!S335</f>
        <v>6</v>
      </c>
      <c r="T29">
        <f>Totaaloverzicht!T335</f>
        <v>6</v>
      </c>
      <c r="U29">
        <f>Totaaloverzicht!U335</f>
        <v>1</v>
      </c>
      <c r="V29">
        <f>Totaaloverzicht!V335</f>
        <v>1</v>
      </c>
      <c r="W29">
        <f>Totaaloverzicht!W335</f>
        <v>0</v>
      </c>
      <c r="X29">
        <f>Totaaloverzicht!X335</f>
        <v>0</v>
      </c>
      <c r="Y29">
        <f>Totaaloverzicht!Y335</f>
        <v>3</v>
      </c>
      <c r="Z29">
        <f>Totaaloverzicht!Z335</f>
        <v>0</v>
      </c>
      <c r="AA29">
        <f>Totaaloverzicht!AA335</f>
        <v>3</v>
      </c>
      <c r="AB29">
        <f>Totaaloverzicht!AB335</f>
        <v>0</v>
      </c>
      <c r="AC29">
        <f>Totaaloverzicht!AC335</f>
        <v>0</v>
      </c>
    </row>
    <row r="30" spans="1:16" ht="12.75">
      <c r="A30" s="33" t="s">
        <v>99</v>
      </c>
      <c r="B30" s="33"/>
      <c r="C30" s="33"/>
      <c r="D30" s="34"/>
      <c r="E30">
        <f t="shared" si="0"/>
        <v>6</v>
      </c>
      <c r="N30">
        <f>Totaaloverzicht!N118</f>
        <v>3</v>
      </c>
      <c r="O30">
        <f>Totaaloverzicht!O118</f>
        <v>4</v>
      </c>
      <c r="P30">
        <f>Totaaloverzicht!P118</f>
        <v>-1</v>
      </c>
    </row>
    <row r="31" spans="1:36" ht="12.75">
      <c r="A31" s="33" t="s">
        <v>96</v>
      </c>
      <c r="B31" s="33"/>
      <c r="C31" s="33"/>
      <c r="D31" s="34"/>
      <c r="E31">
        <f t="shared" si="0"/>
        <v>8</v>
      </c>
      <c r="Q31">
        <f>Totaaloverzicht!Q113</f>
        <v>3</v>
      </c>
      <c r="R31">
        <f>Totaaloverzicht!R113</f>
        <v>-1</v>
      </c>
      <c r="S31">
        <f>Totaaloverzicht!S113</f>
        <v>3</v>
      </c>
      <c r="T31">
        <f>Totaaloverzicht!T113</f>
        <v>2</v>
      </c>
      <c r="U31">
        <f>Totaaloverzicht!U113</f>
        <v>1</v>
      </c>
      <c r="V31">
        <f>Totaaloverzicht!V113</f>
        <v>0</v>
      </c>
      <c r="W31">
        <f>Totaaloverzicht!W113</f>
        <v>0</v>
      </c>
      <c r="X31">
        <f>Totaaloverzicht!X113</f>
        <v>0</v>
      </c>
      <c r="Y31">
        <f>Totaaloverzicht!Y113</f>
        <v>0</v>
      </c>
      <c r="Z31">
        <f>Totaaloverzicht!Z113</f>
        <v>0</v>
      </c>
      <c r="AA31">
        <f>Totaaloverzicht!AA113</f>
        <v>0</v>
      </c>
      <c r="AB31">
        <f>Totaaloverzicht!AB113</f>
        <v>0</v>
      </c>
      <c r="AC31">
        <f>Totaaloverzicht!AC113</f>
        <v>0</v>
      </c>
      <c r="AD31">
        <f>Totaaloverzicht!AD113</f>
        <v>0</v>
      </c>
      <c r="AE31">
        <f>Totaaloverzicht!AE113</f>
        <v>0</v>
      </c>
      <c r="AF31">
        <f>Totaaloverzicht!AF113</f>
        <v>0</v>
      </c>
      <c r="AG31">
        <f>Totaaloverzicht!AG113</f>
        <v>0</v>
      </c>
      <c r="AH31">
        <f>Totaaloverzicht!AH113</f>
        <v>0</v>
      </c>
      <c r="AI31">
        <f>Totaaloverzicht!AI113</f>
        <v>0</v>
      </c>
      <c r="AJ31">
        <f>Totaaloverzicht!AJ113</f>
        <v>0</v>
      </c>
    </row>
    <row r="32" spans="1:36" ht="12.75">
      <c r="A32" s="33" t="s">
        <v>163</v>
      </c>
      <c r="B32" s="33"/>
      <c r="C32" s="33"/>
      <c r="D32" s="34"/>
      <c r="E32">
        <f t="shared" si="0"/>
        <v>29</v>
      </c>
      <c r="Q32">
        <f>Totaaloverzicht!Q404</f>
        <v>5</v>
      </c>
      <c r="R32">
        <f>Totaaloverzicht!R404</f>
        <v>0</v>
      </c>
      <c r="S32">
        <f>Totaaloverzicht!S404</f>
        <v>0</v>
      </c>
      <c r="T32">
        <f>Totaaloverzicht!T404</f>
        <v>0</v>
      </c>
      <c r="U32">
        <f>Totaaloverzicht!U404</f>
        <v>0</v>
      </c>
      <c r="V32">
        <f>Totaaloverzicht!V404</f>
        <v>0</v>
      </c>
      <c r="W32">
        <f>Totaaloverzicht!W404</f>
        <v>3</v>
      </c>
      <c r="X32">
        <f>Totaaloverzicht!X404</f>
        <v>1</v>
      </c>
      <c r="Y32">
        <f>Totaaloverzicht!Y404</f>
        <v>2</v>
      </c>
      <c r="Z32">
        <f>Totaaloverzicht!Z404</f>
        <v>3</v>
      </c>
      <c r="AA32">
        <f>Totaaloverzicht!AA404</f>
        <v>0</v>
      </c>
      <c r="AB32">
        <f>Totaaloverzicht!AB404</f>
        <v>0</v>
      </c>
      <c r="AC32">
        <f>Totaaloverzicht!AC404</f>
        <v>3</v>
      </c>
      <c r="AD32">
        <f>Totaaloverzicht!AD404</f>
        <v>3</v>
      </c>
      <c r="AE32">
        <f>Totaaloverzicht!AE404</f>
        <v>3</v>
      </c>
      <c r="AF32">
        <f>Totaaloverzicht!AF404</f>
        <v>0</v>
      </c>
      <c r="AG32">
        <f>Totaaloverzicht!AG404</f>
        <v>0</v>
      </c>
      <c r="AH32">
        <f>Totaaloverzicht!AH404</f>
        <v>0</v>
      </c>
      <c r="AI32">
        <f>Totaaloverzicht!AI404</f>
        <v>1</v>
      </c>
      <c r="AJ32">
        <f>Totaaloverzicht!AJ404</f>
        <v>5</v>
      </c>
    </row>
    <row r="33" spans="1:31" ht="12.75">
      <c r="A33" s="33" t="s">
        <v>130</v>
      </c>
      <c r="B33" s="33"/>
      <c r="C33" s="33"/>
      <c r="D33" s="34"/>
      <c r="E33">
        <f t="shared" si="0"/>
        <v>36</v>
      </c>
      <c r="R33">
        <f>Totaaloverzicht!R274</f>
        <v>7</v>
      </c>
      <c r="S33">
        <f>Totaaloverzicht!S274</f>
        <v>4</v>
      </c>
      <c r="T33">
        <f>Totaaloverzicht!T274</f>
        <v>0</v>
      </c>
      <c r="U33">
        <f>Totaaloverzicht!U274</f>
        <v>3</v>
      </c>
      <c r="V33">
        <f>Totaaloverzicht!V274</f>
        <v>7</v>
      </c>
      <c r="W33">
        <f>Totaaloverzicht!W274</f>
        <v>0</v>
      </c>
      <c r="X33">
        <f>Totaaloverzicht!X274</f>
        <v>0</v>
      </c>
      <c r="Y33">
        <f>Totaaloverzicht!Y274</f>
        <v>1</v>
      </c>
      <c r="Z33">
        <f>Totaaloverzicht!Z274</f>
        <v>3</v>
      </c>
      <c r="AA33">
        <f>Totaaloverzicht!AA274</f>
        <v>-1</v>
      </c>
      <c r="AB33">
        <f>Totaaloverzicht!AB274</f>
        <v>0</v>
      </c>
      <c r="AC33">
        <f>Totaaloverzicht!AC274</f>
        <v>7</v>
      </c>
      <c r="AD33">
        <f>Totaaloverzicht!AD274</f>
        <v>3</v>
      </c>
      <c r="AE33">
        <f>Totaaloverzicht!AE274</f>
        <v>2</v>
      </c>
    </row>
    <row r="34" spans="1:25" ht="12.75">
      <c r="A34" s="33" t="s">
        <v>111</v>
      </c>
      <c r="B34" s="33"/>
      <c r="C34" s="33"/>
      <c r="D34" s="34"/>
      <c r="E34">
        <f t="shared" si="0"/>
        <v>18</v>
      </c>
      <c r="R34">
        <f>Totaaloverzicht!R173</f>
        <v>4</v>
      </c>
      <c r="S34">
        <f>Totaaloverzicht!S173</f>
        <v>8</v>
      </c>
      <c r="T34">
        <f>Totaaloverzicht!T173</f>
        <v>0</v>
      </c>
      <c r="U34">
        <f>Totaaloverzicht!U173</f>
        <v>1</v>
      </c>
      <c r="V34">
        <f>Totaaloverzicht!V173</f>
        <v>9</v>
      </c>
      <c r="W34">
        <f>Totaaloverzicht!W173</f>
        <v>0</v>
      </c>
      <c r="X34">
        <f>Totaaloverzicht!X173</f>
        <v>2</v>
      </c>
      <c r="Y34">
        <f>Totaaloverzicht!Y173</f>
        <v>-6</v>
      </c>
    </row>
    <row r="35" spans="1:36" ht="12.75">
      <c r="A35" s="33" t="s">
        <v>132</v>
      </c>
      <c r="B35" s="33"/>
      <c r="C35" s="33"/>
      <c r="D35" s="34"/>
      <c r="E35">
        <f t="shared" si="0"/>
        <v>32</v>
      </c>
      <c r="S35">
        <f>Totaaloverzicht!S286</f>
        <v>2</v>
      </c>
      <c r="T35">
        <f>Totaaloverzicht!T286</f>
        <v>-2</v>
      </c>
      <c r="U35">
        <f>Totaaloverzicht!U286</f>
        <v>0</v>
      </c>
      <c r="V35">
        <f>Totaaloverzicht!V286</f>
        <v>4</v>
      </c>
      <c r="W35">
        <f>Totaaloverzicht!W286</f>
        <v>0</v>
      </c>
      <c r="X35">
        <f>Totaaloverzicht!X286</f>
        <v>1</v>
      </c>
      <c r="Y35">
        <f>Totaaloverzicht!Y286</f>
        <v>8</v>
      </c>
      <c r="Z35">
        <f>Totaaloverzicht!Z286</f>
        <v>0</v>
      </c>
      <c r="AA35">
        <f>Totaaloverzicht!AA286</f>
        <v>0</v>
      </c>
      <c r="AB35">
        <f>Totaaloverzicht!AB286</f>
        <v>0</v>
      </c>
      <c r="AC35">
        <f>Totaaloverzicht!AC286</f>
        <v>9</v>
      </c>
      <c r="AD35">
        <f>Totaaloverzicht!AD286</f>
        <v>3</v>
      </c>
      <c r="AE35">
        <f>Totaaloverzicht!AE286</f>
        <v>0</v>
      </c>
      <c r="AF35">
        <f>Totaaloverzicht!AF286</f>
        <v>3</v>
      </c>
      <c r="AG35">
        <f>Totaaloverzicht!AG286</f>
        <v>2</v>
      </c>
      <c r="AH35">
        <f>Totaaloverzicht!AH286</f>
        <v>2</v>
      </c>
      <c r="AI35">
        <f>Totaaloverzicht!AI286</f>
        <v>0</v>
      </c>
      <c r="AJ35">
        <f>Totaaloverzicht!AJ286</f>
        <v>0</v>
      </c>
    </row>
    <row r="36" spans="1:36" ht="12.75">
      <c r="A36" s="33" t="s">
        <v>141</v>
      </c>
      <c r="B36" s="33"/>
      <c r="C36" s="33"/>
      <c r="D36" s="34"/>
      <c r="E36">
        <f t="shared" si="0"/>
        <v>84</v>
      </c>
      <c r="T36">
        <f>Totaaloverzicht!T331</f>
        <v>3</v>
      </c>
      <c r="U36">
        <f>Totaaloverzicht!U331</f>
        <v>1</v>
      </c>
      <c r="V36">
        <f>Totaaloverzicht!V331</f>
        <v>14</v>
      </c>
      <c r="W36">
        <f>Totaaloverzicht!W331</f>
        <v>3</v>
      </c>
      <c r="X36">
        <f>Totaaloverzicht!X331</f>
        <v>6</v>
      </c>
      <c r="Y36">
        <f>Totaaloverzicht!Y331</f>
        <v>0</v>
      </c>
      <c r="Z36">
        <f>Totaaloverzicht!Z331</f>
        <v>9</v>
      </c>
      <c r="AA36">
        <f>Totaaloverzicht!AA331</f>
        <v>12</v>
      </c>
      <c r="AB36">
        <f>Totaaloverzicht!AB331</f>
        <v>0</v>
      </c>
      <c r="AC36">
        <f>Totaaloverzicht!AC331</f>
        <v>9</v>
      </c>
      <c r="AD36">
        <f>Totaaloverzicht!AD331</f>
        <v>1</v>
      </c>
      <c r="AE36">
        <f>Totaaloverzicht!AE331</f>
        <v>2</v>
      </c>
      <c r="AF36">
        <f>Totaaloverzicht!AF331</f>
        <v>0</v>
      </c>
      <c r="AG36">
        <f>Totaaloverzicht!AG331</f>
        <v>9</v>
      </c>
      <c r="AH36">
        <f>Totaaloverzicht!AH331</f>
        <v>5</v>
      </c>
      <c r="AI36">
        <f>Totaaloverzicht!AI331</f>
        <v>1</v>
      </c>
      <c r="AJ36">
        <f>Totaaloverzicht!AJ331</f>
        <v>9</v>
      </c>
    </row>
    <row r="37" spans="1:23" ht="12.75">
      <c r="A37" s="33" t="s">
        <v>173</v>
      </c>
      <c r="B37" s="33"/>
      <c r="C37" s="33"/>
      <c r="D37" s="34"/>
      <c r="E37">
        <f t="shared" si="0"/>
        <v>3</v>
      </c>
      <c r="W37">
        <f>Totaaloverzicht!W455</f>
        <v>3</v>
      </c>
    </row>
    <row r="38" spans="1:31" ht="12.75">
      <c r="A38" s="33" t="s">
        <v>174</v>
      </c>
      <c r="B38" s="33"/>
      <c r="C38" s="33"/>
      <c r="D38" s="34"/>
      <c r="E38">
        <f t="shared" si="0"/>
        <v>18</v>
      </c>
      <c r="X38">
        <f>Totaaloverzicht!X457</f>
        <v>1</v>
      </c>
      <c r="Y38">
        <f>Totaaloverzicht!Y457</f>
        <v>1</v>
      </c>
      <c r="Z38">
        <f>Totaaloverzicht!Z457</f>
        <v>5</v>
      </c>
      <c r="AA38">
        <f>Totaaloverzicht!AA457</f>
        <v>3</v>
      </c>
      <c r="AB38">
        <f>Totaaloverzicht!AB457</f>
        <v>0</v>
      </c>
      <c r="AC38">
        <f>Totaaloverzicht!AC457</f>
        <v>6</v>
      </c>
      <c r="AD38">
        <f>Totaaloverzicht!AD457</f>
        <v>2</v>
      </c>
      <c r="AE38">
        <f>Totaaloverzicht!AE457</f>
        <v>0</v>
      </c>
    </row>
    <row r="39" spans="1:29" ht="12.75">
      <c r="A39" s="33" t="s">
        <v>65</v>
      </c>
      <c r="B39" s="33"/>
      <c r="C39" s="33"/>
      <c r="D39" s="34"/>
      <c r="E39">
        <f t="shared" si="0"/>
        <v>4</v>
      </c>
      <c r="Z39">
        <f>Totaaloverzicht!Z14</f>
        <v>1</v>
      </c>
      <c r="AA39">
        <f>Totaaloverzicht!AA14</f>
        <v>3</v>
      </c>
      <c r="AB39">
        <f>Totaaloverzicht!AB14</f>
        <v>0</v>
      </c>
      <c r="AC39">
        <f>Totaaloverzicht!AC14</f>
        <v>0</v>
      </c>
    </row>
    <row r="40" spans="1:29" ht="12.75">
      <c r="A40" s="33" t="s">
        <v>112</v>
      </c>
      <c r="B40" s="33"/>
      <c r="C40" s="33"/>
      <c r="D40" s="34"/>
      <c r="E40">
        <f t="shared" si="0"/>
        <v>1</v>
      </c>
      <c r="Z40">
        <f>Totaaloverzicht!Z175</f>
        <v>0</v>
      </c>
      <c r="AA40">
        <f>Totaaloverzicht!AA175</f>
        <v>0</v>
      </c>
      <c r="AB40">
        <f>Totaaloverzicht!AB175</f>
        <v>0</v>
      </c>
      <c r="AC40">
        <f>Totaaloverzicht!AC175</f>
        <v>1</v>
      </c>
    </row>
    <row r="41" spans="1:30" ht="12.75">
      <c r="A41" s="32" t="s">
        <v>101</v>
      </c>
      <c r="B41" s="32"/>
      <c r="C41" s="32"/>
      <c r="D41" s="36"/>
      <c r="E41">
        <f t="shared" si="0"/>
        <v>-5</v>
      </c>
      <c r="AD41">
        <f>Totaaloverzicht!AD139</f>
        <v>-5</v>
      </c>
    </row>
    <row r="42" spans="1:36" ht="12.75">
      <c r="A42" s="32" t="s">
        <v>111</v>
      </c>
      <c r="B42" s="32"/>
      <c r="C42" s="32"/>
      <c r="D42" s="36"/>
      <c r="E42">
        <f t="shared" si="0"/>
        <v>20</v>
      </c>
      <c r="AD42">
        <f>Totaaloverzicht!AD173</f>
        <v>9</v>
      </c>
      <c r="AE42">
        <f>Totaaloverzicht!AE173</f>
        <v>2</v>
      </c>
      <c r="AF42">
        <f>Totaaloverzicht!AF173</f>
        <v>0</v>
      </c>
      <c r="AG42">
        <f>Totaaloverzicht!AG173</f>
        <v>3</v>
      </c>
      <c r="AH42">
        <f>Totaaloverzicht!AH173</f>
        <v>3</v>
      </c>
      <c r="AI42">
        <f>Totaaloverzicht!AI173</f>
        <v>0</v>
      </c>
      <c r="AJ42">
        <f>Totaaloverzicht!AJ173</f>
        <v>3</v>
      </c>
    </row>
    <row r="43" spans="1:36" ht="12.75">
      <c r="A43" s="32" t="s">
        <v>66</v>
      </c>
      <c r="B43" s="32"/>
      <c r="C43" s="32"/>
      <c r="D43" s="36"/>
      <c r="E43">
        <f t="shared" si="0"/>
        <v>14</v>
      </c>
      <c r="AD43">
        <f>Totaaloverzicht!AD18</f>
        <v>3</v>
      </c>
      <c r="AE43">
        <f>Totaaloverzicht!AE18</f>
        <v>7</v>
      </c>
      <c r="AF43">
        <f>Totaaloverzicht!AF18</f>
        <v>-2</v>
      </c>
      <c r="AG43">
        <f>Totaaloverzicht!AG18</f>
        <v>0</v>
      </c>
      <c r="AH43">
        <f>Totaaloverzicht!AH18</f>
        <v>1</v>
      </c>
      <c r="AI43">
        <f>Totaaloverzicht!AI18</f>
        <v>0</v>
      </c>
      <c r="AJ43">
        <f>Totaaloverzicht!AJ18</f>
        <v>5</v>
      </c>
    </row>
    <row r="44" spans="1:36" ht="12.75">
      <c r="A44" s="32" t="s">
        <v>180</v>
      </c>
      <c r="B44" s="32"/>
      <c r="C44" s="32"/>
      <c r="D44" s="36"/>
      <c r="E44">
        <f t="shared" si="0"/>
        <v>10</v>
      </c>
      <c r="AE44">
        <f>Totaaloverzicht!AE479</f>
        <v>3</v>
      </c>
      <c r="AF44">
        <f>Totaaloverzicht!AF479</f>
        <v>0</v>
      </c>
      <c r="AG44">
        <f>Totaaloverzicht!AG479</f>
        <v>6</v>
      </c>
      <c r="AH44">
        <f>Totaaloverzicht!AH479</f>
        <v>1</v>
      </c>
      <c r="AI44">
        <f>Totaaloverzicht!AI479</f>
        <v>0</v>
      </c>
      <c r="AJ44">
        <f>Totaaloverzicht!AJ479</f>
        <v>0</v>
      </c>
    </row>
    <row r="45" spans="1:36" ht="12.75">
      <c r="A45" s="32" t="s">
        <v>175</v>
      </c>
      <c r="B45" s="32"/>
      <c r="C45" s="32"/>
      <c r="D45" s="36"/>
      <c r="E45">
        <f t="shared" si="0"/>
        <v>13</v>
      </c>
      <c r="AF45">
        <f>Totaaloverzicht!AF458</f>
        <v>3</v>
      </c>
      <c r="AG45">
        <f>Totaaloverzicht!AG458</f>
        <v>2</v>
      </c>
      <c r="AH45">
        <f>Totaaloverzicht!AH458</f>
        <v>4</v>
      </c>
      <c r="AI45">
        <f>Totaaloverzicht!AI458</f>
        <v>4</v>
      </c>
      <c r="AJ45">
        <f>Totaaloverzicht!AJ458</f>
        <v>0</v>
      </c>
    </row>
    <row r="46" spans="1:36" ht="12.75">
      <c r="A46" s="32" t="s">
        <v>128</v>
      </c>
      <c r="B46" s="32"/>
      <c r="C46" s="32"/>
      <c r="D46" s="36"/>
      <c r="E46">
        <f t="shared" si="0"/>
        <v>7</v>
      </c>
      <c r="AF46">
        <f>Totaaloverzicht!AF269</f>
        <v>3</v>
      </c>
      <c r="AG46">
        <f>Totaaloverzicht!AG269</f>
        <v>1</v>
      </c>
      <c r="AH46">
        <f>Totaaloverzicht!AH269</f>
        <v>0</v>
      </c>
      <c r="AI46">
        <f>Totaaloverzicht!AI269</f>
        <v>0</v>
      </c>
      <c r="AJ46">
        <f>Totaaloverzicht!AJ269</f>
        <v>3</v>
      </c>
    </row>
    <row r="47" spans="1:36" ht="12.75">
      <c r="A47" s="32" t="s">
        <v>80</v>
      </c>
      <c r="B47" s="32"/>
      <c r="C47" s="32"/>
      <c r="D47" s="36"/>
      <c r="E47">
        <f t="shared" si="0"/>
        <v>14</v>
      </c>
      <c r="AH47">
        <f>Totaaloverzicht!AH54</f>
        <v>3</v>
      </c>
      <c r="AI47">
        <f>Totaaloverzicht!AI54</f>
        <v>2</v>
      </c>
      <c r="AJ47">
        <f>Totaaloverzicht!AJ54</f>
        <v>9</v>
      </c>
    </row>
    <row r="48" spans="1:36" ht="12.75">
      <c r="A48" s="32" t="s">
        <v>119</v>
      </c>
      <c r="B48" s="32"/>
      <c r="C48" s="32"/>
      <c r="D48" s="36"/>
      <c r="E48">
        <f t="shared" si="0"/>
        <v>0</v>
      </c>
      <c r="AJ48">
        <f>Totaaloverzicht!AJ218</f>
        <v>0</v>
      </c>
    </row>
    <row r="49" spans="1:37" ht="12.75">
      <c r="A49" s="32" t="s">
        <v>351</v>
      </c>
      <c r="B49" s="32" t="s">
        <v>102</v>
      </c>
      <c r="C49" s="32" t="s">
        <v>60</v>
      </c>
      <c r="D49" s="36">
        <v>125000</v>
      </c>
      <c r="E49">
        <f t="shared" si="0"/>
        <v>0</v>
      </c>
      <c r="AK49">
        <f>Totaaloverzicht!AK137</f>
        <v>0</v>
      </c>
    </row>
    <row r="50" spans="1:37" ht="12.75">
      <c r="A50" s="32" t="s">
        <v>700</v>
      </c>
      <c r="B50" s="32" t="s">
        <v>89</v>
      </c>
      <c r="C50" s="32" t="s">
        <v>69</v>
      </c>
      <c r="D50" s="36">
        <v>125000</v>
      </c>
      <c r="E50">
        <f t="shared" si="0"/>
        <v>0</v>
      </c>
      <c r="AK50">
        <f>Totaaloverzicht!AK88</f>
        <v>0</v>
      </c>
    </row>
    <row r="51" spans="1:37" ht="12.75">
      <c r="A51" s="32" t="s">
        <v>381</v>
      </c>
      <c r="B51" s="32" t="s">
        <v>110</v>
      </c>
      <c r="C51" s="32" t="s">
        <v>69</v>
      </c>
      <c r="D51" s="36">
        <v>250000</v>
      </c>
      <c r="E51">
        <f t="shared" si="0"/>
        <v>0</v>
      </c>
      <c r="AK51">
        <f>Totaaloverzicht!AK168</f>
        <v>0</v>
      </c>
    </row>
    <row r="52" spans="1:37" ht="12.75">
      <c r="A52" s="32" t="s">
        <v>596</v>
      </c>
      <c r="B52" s="32" t="s">
        <v>157</v>
      </c>
      <c r="C52" s="32" t="s">
        <v>69</v>
      </c>
      <c r="D52" s="36">
        <v>125000</v>
      </c>
      <c r="E52">
        <f t="shared" si="0"/>
        <v>0</v>
      </c>
      <c r="AK52">
        <f>Totaaloverzicht!AK392</f>
        <v>0</v>
      </c>
    </row>
    <row r="53" spans="1:37" ht="12.75">
      <c r="A53" s="32" t="s">
        <v>649</v>
      </c>
      <c r="B53" s="32" t="s">
        <v>44</v>
      </c>
      <c r="C53" s="32" t="s">
        <v>69</v>
      </c>
      <c r="D53" s="36">
        <v>250000</v>
      </c>
      <c r="E53">
        <f t="shared" si="0"/>
        <v>0</v>
      </c>
      <c r="AK53">
        <f>Totaaloverzicht!AK450</f>
        <v>0</v>
      </c>
    </row>
    <row r="54" spans="1:37" ht="12.75">
      <c r="A54" s="32" t="s">
        <v>289</v>
      </c>
      <c r="B54" s="32" t="s">
        <v>83</v>
      </c>
      <c r="C54" s="32" t="s">
        <v>68</v>
      </c>
      <c r="D54" s="36">
        <v>125000</v>
      </c>
      <c r="E54">
        <f t="shared" si="0"/>
        <v>0</v>
      </c>
      <c r="AK54">
        <f>Totaaloverzicht!AK70</f>
        <v>0</v>
      </c>
    </row>
    <row r="55" spans="1:37" ht="12.75">
      <c r="A55" s="32" t="s">
        <v>473</v>
      </c>
      <c r="B55" s="32" t="s">
        <v>57</v>
      </c>
      <c r="C55" s="32" t="s">
        <v>68</v>
      </c>
      <c r="D55" s="36">
        <v>125000</v>
      </c>
      <c r="E55">
        <f t="shared" si="0"/>
        <v>0</v>
      </c>
      <c r="AK55">
        <f>Totaaloverzicht!AK263</f>
        <v>0</v>
      </c>
    </row>
    <row r="56" spans="1:37" ht="12.75">
      <c r="A56" s="32" t="s">
        <v>498</v>
      </c>
      <c r="B56" s="32" t="s">
        <v>40</v>
      </c>
      <c r="C56" s="32" t="s">
        <v>68</v>
      </c>
      <c r="D56" s="36">
        <v>200000</v>
      </c>
      <c r="E56">
        <f t="shared" si="0"/>
        <v>0</v>
      </c>
      <c r="AK56">
        <f>Totaaloverzicht!AK290</f>
        <v>0</v>
      </c>
    </row>
    <row r="57" spans="1:37" ht="12.75">
      <c r="A57" s="32" t="s">
        <v>460</v>
      </c>
      <c r="B57" s="32" t="s">
        <v>121</v>
      </c>
      <c r="C57" s="32" t="s">
        <v>70</v>
      </c>
      <c r="D57" s="36">
        <v>100000</v>
      </c>
      <c r="E57">
        <f t="shared" si="0"/>
        <v>0</v>
      </c>
      <c r="AK57">
        <f>Totaaloverzicht!AK250</f>
        <v>0</v>
      </c>
    </row>
    <row r="58" spans="1:37" ht="12.75">
      <c r="A58" s="32" t="s">
        <v>584</v>
      </c>
      <c r="B58" s="32" t="s">
        <v>42</v>
      </c>
      <c r="C58" s="32" t="s">
        <v>70</v>
      </c>
      <c r="D58" s="36">
        <v>100000</v>
      </c>
      <c r="E58">
        <f t="shared" si="0"/>
        <v>0</v>
      </c>
      <c r="AK58">
        <f>Totaaloverzicht!AK380</f>
        <v>0</v>
      </c>
    </row>
    <row r="59" spans="1:37" ht="12.75">
      <c r="A59" s="32" t="s">
        <v>639</v>
      </c>
      <c r="B59" s="32" t="s">
        <v>43</v>
      </c>
      <c r="C59" s="32" t="s">
        <v>70</v>
      </c>
      <c r="D59" s="36">
        <v>500000</v>
      </c>
      <c r="E59">
        <f t="shared" si="0"/>
        <v>0</v>
      </c>
      <c r="AK59">
        <f>Totaaloverzicht!AK439</f>
        <v>0</v>
      </c>
    </row>
    <row r="60" spans="1:4" ht="12.75">
      <c r="A60" s="18"/>
      <c r="B60" s="18"/>
      <c r="C60" s="18"/>
      <c r="D60" s="19"/>
    </row>
    <row r="61" spans="6:37" ht="12.75">
      <c r="F61" s="1">
        <f aca="true" t="shared" si="1" ref="F61:AJ61">SUM(F6:F59)</f>
        <v>17</v>
      </c>
      <c r="G61" s="1">
        <f t="shared" si="1"/>
        <v>50</v>
      </c>
      <c r="H61" s="1">
        <f t="shared" si="1"/>
        <v>28</v>
      </c>
      <c r="I61" s="1">
        <f t="shared" si="1"/>
        <v>24</v>
      </c>
      <c r="J61" s="1">
        <f t="shared" si="1"/>
        <v>18</v>
      </c>
      <c r="K61" s="1">
        <f t="shared" si="1"/>
        <v>14</v>
      </c>
      <c r="L61" s="1">
        <f t="shared" si="1"/>
        <v>0</v>
      </c>
      <c r="M61" s="1">
        <f t="shared" si="1"/>
        <v>49</v>
      </c>
      <c r="N61" s="1">
        <f t="shared" si="1"/>
        <v>34</v>
      </c>
      <c r="O61" s="1">
        <f t="shared" si="1"/>
        <v>47</v>
      </c>
      <c r="P61" s="1">
        <f t="shared" si="1"/>
        <v>8</v>
      </c>
      <c r="Q61" s="1">
        <f t="shared" si="1"/>
        <v>26</v>
      </c>
      <c r="R61" s="1">
        <f t="shared" si="1"/>
        <v>34</v>
      </c>
      <c r="S61" s="1">
        <f t="shared" si="1"/>
        <v>37</v>
      </c>
      <c r="T61" s="1">
        <f t="shared" si="1"/>
        <v>22</v>
      </c>
      <c r="U61" s="1">
        <f t="shared" si="1"/>
        <v>13</v>
      </c>
      <c r="V61" s="1">
        <f t="shared" si="1"/>
        <v>46</v>
      </c>
      <c r="W61" s="1">
        <f t="shared" si="1"/>
        <v>16</v>
      </c>
      <c r="X61" s="1">
        <f t="shared" si="1"/>
        <v>24</v>
      </c>
      <c r="Y61" s="1">
        <f t="shared" si="1"/>
        <v>18</v>
      </c>
      <c r="Z61" s="1">
        <f t="shared" si="1"/>
        <v>22</v>
      </c>
      <c r="AA61" s="1">
        <f t="shared" si="1"/>
        <v>23</v>
      </c>
      <c r="AB61" s="1">
        <f t="shared" si="1"/>
        <v>6</v>
      </c>
      <c r="AC61" s="1">
        <f t="shared" si="1"/>
        <v>50</v>
      </c>
      <c r="AD61" s="1">
        <f t="shared" si="1"/>
        <v>28</v>
      </c>
      <c r="AE61" s="1">
        <f t="shared" si="1"/>
        <v>28</v>
      </c>
      <c r="AF61" s="1">
        <f t="shared" si="1"/>
        <v>6</v>
      </c>
      <c r="AG61" s="1">
        <f t="shared" si="1"/>
        <v>24</v>
      </c>
      <c r="AH61" s="1">
        <f t="shared" si="1"/>
        <v>19</v>
      </c>
      <c r="AI61" s="1">
        <f t="shared" si="1"/>
        <v>16</v>
      </c>
      <c r="AJ61" s="1">
        <f t="shared" si="1"/>
        <v>34</v>
      </c>
      <c r="AK61" s="1">
        <f>SUM(AK6:AK59)</f>
        <v>0</v>
      </c>
    </row>
    <row r="64" ht="12.75">
      <c r="H64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workbookViewId="0" topLeftCell="A1">
      <pane xSplit="5" ySplit="5" topLeftCell="AC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K33" sqref="AK33"/>
    </sheetView>
  </sheetViews>
  <sheetFormatPr defaultColWidth="9.140625" defaultRowHeight="12.75"/>
  <cols>
    <col min="1" max="1" width="25.7109375" style="0" bestFit="1" customWidth="1"/>
    <col min="2" max="2" width="13.8515625" style="0" bestFit="1" customWidth="1"/>
    <col min="3" max="3" width="11.140625" style="0" customWidth="1"/>
    <col min="4" max="4" width="9.28125" style="23" bestFit="1" customWidth="1"/>
    <col min="5" max="5" width="6.57421875" style="0" customWidth="1"/>
    <col min="6" max="14" width="3.8515625" style="0" bestFit="1" customWidth="1"/>
    <col min="15" max="37" width="4.8515625" style="0" customWidth="1"/>
  </cols>
  <sheetData>
    <row r="1" spans="1:2" ht="12.75">
      <c r="A1" t="s">
        <v>4</v>
      </c>
      <c r="B1">
        <f>SUM(E6:E71)</f>
        <v>844</v>
      </c>
    </row>
    <row r="2" spans="1:2" ht="12.75">
      <c r="A2" t="s">
        <v>188</v>
      </c>
      <c r="B2">
        <f>COUNTIF(A17:A58,"&gt;''")/2+12.5</f>
        <v>20</v>
      </c>
    </row>
    <row r="3" spans="1:2" ht="12.75">
      <c r="A3" t="s">
        <v>46</v>
      </c>
      <c r="B3">
        <f>SUM(D6:D71)</f>
        <v>22250000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7" ht="12.75">
      <c r="A6" s="18" t="s">
        <v>109</v>
      </c>
      <c r="B6" s="18"/>
      <c r="C6" s="18"/>
      <c r="D6" s="19"/>
      <c r="E6">
        <f aca="true" t="shared" si="0" ref="E6:E31">SUM(F6:AK6)</f>
        <v>0</v>
      </c>
      <c r="F6">
        <f>Totaaloverzicht!F166</f>
        <v>0</v>
      </c>
      <c r="G6">
        <f>Totaaloverzicht!G166</f>
        <v>0</v>
      </c>
    </row>
    <row r="7" spans="1:24" ht="12.75">
      <c r="A7" s="18" t="s">
        <v>126</v>
      </c>
      <c r="B7" s="18"/>
      <c r="C7" s="18"/>
      <c r="D7" s="19"/>
      <c r="E7">
        <f t="shared" si="0"/>
        <v>27</v>
      </c>
      <c r="F7">
        <f>Totaaloverzicht!F260</f>
        <v>4</v>
      </c>
      <c r="G7">
        <f>Totaaloverzicht!G260</f>
        <v>1</v>
      </c>
      <c r="H7">
        <f>Totaaloverzicht!H260</f>
        <v>-1</v>
      </c>
      <c r="I7">
        <f>Totaaloverzicht!I260</f>
        <v>4</v>
      </c>
      <c r="J7">
        <f>Totaaloverzicht!J260</f>
        <v>0</v>
      </c>
      <c r="K7">
        <f>Totaaloverzicht!K260</f>
        <v>0</v>
      </c>
      <c r="L7">
        <f>Totaaloverzicht!L260</f>
        <v>0</v>
      </c>
      <c r="M7">
        <f>Totaaloverzicht!M260</f>
        <v>4</v>
      </c>
      <c r="N7">
        <f>Totaaloverzicht!N260</f>
        <v>3</v>
      </c>
      <c r="O7">
        <f>Totaaloverzicht!O260</f>
        <v>0</v>
      </c>
      <c r="P7">
        <f>Totaaloverzicht!P260</f>
        <v>6</v>
      </c>
      <c r="Q7">
        <f>Totaaloverzicht!Q260</f>
        <v>2</v>
      </c>
      <c r="R7">
        <f>Totaaloverzicht!R260</f>
        <v>4</v>
      </c>
      <c r="S7">
        <f>Totaaloverzicht!S260</f>
        <v>4</v>
      </c>
      <c r="T7">
        <f>Totaaloverzicht!T260</f>
        <v>0</v>
      </c>
      <c r="U7">
        <f>Totaaloverzicht!U260</f>
        <v>2</v>
      </c>
      <c r="V7">
        <f>Totaaloverzicht!V260</f>
        <v>0</v>
      </c>
      <c r="W7">
        <f>Totaaloverzicht!W260</f>
        <v>0</v>
      </c>
      <c r="X7">
        <f>Totaaloverzicht!X260</f>
        <v>-6</v>
      </c>
    </row>
    <row r="8" spans="1:37" ht="12.75">
      <c r="A8" s="18" t="s">
        <v>132</v>
      </c>
      <c r="B8" s="18" t="s">
        <v>40</v>
      </c>
      <c r="C8" s="18" t="s">
        <v>69</v>
      </c>
      <c r="D8" s="19">
        <v>1500000</v>
      </c>
      <c r="E8">
        <f t="shared" si="0"/>
        <v>53</v>
      </c>
      <c r="F8">
        <f>Totaaloverzicht!F286</f>
        <v>-1</v>
      </c>
      <c r="G8">
        <f>Totaaloverzicht!G286</f>
        <v>5</v>
      </c>
      <c r="H8">
        <f>Totaaloverzicht!H286</f>
        <v>0</v>
      </c>
      <c r="I8">
        <f>Totaaloverzicht!I286</f>
        <v>0</v>
      </c>
      <c r="J8">
        <f>Totaaloverzicht!J286</f>
        <v>4</v>
      </c>
      <c r="K8">
        <f>Totaaloverzicht!K286</f>
        <v>1</v>
      </c>
      <c r="L8">
        <f>Totaaloverzicht!L286</f>
        <v>0</v>
      </c>
      <c r="M8">
        <f>Totaaloverzicht!M286</f>
        <v>4</v>
      </c>
      <c r="N8">
        <f>Totaaloverzicht!N286</f>
        <v>3</v>
      </c>
      <c r="O8">
        <f>Totaaloverzicht!O286</f>
        <v>2</v>
      </c>
      <c r="P8">
        <f>Totaaloverzicht!P286</f>
        <v>4</v>
      </c>
      <c r="Q8">
        <f>Totaaloverzicht!Q286</f>
        <v>-1</v>
      </c>
      <c r="R8">
        <f>Totaaloverzicht!R286</f>
        <v>0</v>
      </c>
      <c r="S8">
        <f>Totaaloverzicht!S286</f>
        <v>2</v>
      </c>
      <c r="T8">
        <f>Totaaloverzicht!T286</f>
        <v>-2</v>
      </c>
      <c r="U8">
        <f>Totaaloverzicht!U286</f>
        <v>0</v>
      </c>
      <c r="V8">
        <f>Totaaloverzicht!V286</f>
        <v>4</v>
      </c>
      <c r="W8">
        <f>Totaaloverzicht!W286</f>
        <v>0</v>
      </c>
      <c r="X8">
        <f>Totaaloverzicht!X286</f>
        <v>1</v>
      </c>
      <c r="Y8">
        <f>Totaaloverzicht!Y286</f>
        <v>8</v>
      </c>
      <c r="Z8">
        <f>Totaaloverzicht!Z286</f>
        <v>0</v>
      </c>
      <c r="AA8">
        <f>Totaaloverzicht!AA286</f>
        <v>0</v>
      </c>
      <c r="AB8">
        <f>Totaaloverzicht!AB286</f>
        <v>0</v>
      </c>
      <c r="AC8">
        <f>Totaaloverzicht!AC286</f>
        <v>9</v>
      </c>
      <c r="AD8">
        <f>Totaaloverzicht!AD286</f>
        <v>3</v>
      </c>
      <c r="AE8">
        <f>Totaaloverzicht!AE286</f>
        <v>0</v>
      </c>
      <c r="AF8">
        <f>Totaaloverzicht!AF286</f>
        <v>3</v>
      </c>
      <c r="AG8">
        <f>Totaaloverzicht!AG286</f>
        <v>2</v>
      </c>
      <c r="AH8">
        <f>Totaaloverzicht!AH286</f>
        <v>2</v>
      </c>
      <c r="AI8">
        <f>Totaaloverzicht!AI286</f>
        <v>0</v>
      </c>
      <c r="AJ8">
        <f>Totaaloverzicht!AJ286</f>
        <v>0</v>
      </c>
      <c r="AK8">
        <f>Totaaloverzicht!AK286</f>
        <v>0</v>
      </c>
    </row>
    <row r="9" spans="1:22" ht="12.75">
      <c r="A9" s="18" t="s">
        <v>174</v>
      </c>
      <c r="B9" s="18"/>
      <c r="C9" s="18"/>
      <c r="D9" s="19"/>
      <c r="E9">
        <f t="shared" si="0"/>
        <v>45</v>
      </c>
      <c r="F9">
        <f>Totaaloverzicht!F457</f>
        <v>2</v>
      </c>
      <c r="G9">
        <f>Totaaloverzicht!G457</f>
        <v>8</v>
      </c>
      <c r="H9">
        <f>Totaaloverzicht!H457</f>
        <v>1</v>
      </c>
      <c r="I9">
        <f>Totaaloverzicht!I457</f>
        <v>6</v>
      </c>
      <c r="J9">
        <f>Totaaloverzicht!J457</f>
        <v>3</v>
      </c>
      <c r="K9">
        <f>Totaaloverzicht!K457</f>
        <v>4</v>
      </c>
      <c r="L9">
        <f>Totaaloverzicht!L457</f>
        <v>0</v>
      </c>
      <c r="M9">
        <f>Totaaloverzicht!M457</f>
        <v>0</v>
      </c>
      <c r="N9">
        <f>Totaaloverzicht!N457</f>
        <v>8</v>
      </c>
      <c r="O9">
        <f>Totaaloverzicht!O457</f>
        <v>2</v>
      </c>
      <c r="P9">
        <f>Totaaloverzicht!P457</f>
        <v>1</v>
      </c>
      <c r="Q9">
        <f>Totaaloverzicht!Q457</f>
        <v>-1</v>
      </c>
      <c r="R9">
        <f>Totaaloverzicht!R457</f>
        <v>3</v>
      </c>
      <c r="S9">
        <f>Totaaloverzicht!S457</f>
        <v>0</v>
      </c>
      <c r="T9">
        <f>Totaaloverzicht!T457</f>
        <v>3</v>
      </c>
      <c r="U9">
        <f>Totaaloverzicht!U457</f>
        <v>5</v>
      </c>
      <c r="V9">
        <f>Totaaloverzicht!V457</f>
        <v>0</v>
      </c>
    </row>
    <row r="10" spans="1:37" ht="12.75">
      <c r="A10" s="18" t="s">
        <v>182</v>
      </c>
      <c r="B10" s="18" t="s">
        <v>45</v>
      </c>
      <c r="C10" s="18" t="s">
        <v>69</v>
      </c>
      <c r="D10" s="19">
        <v>1500000</v>
      </c>
      <c r="E10">
        <f t="shared" si="0"/>
        <v>34</v>
      </c>
      <c r="F10">
        <f>Totaaloverzicht!F484</f>
        <v>3</v>
      </c>
      <c r="G10">
        <f>Totaaloverzicht!G484</f>
        <v>3</v>
      </c>
      <c r="H10">
        <f>Totaaloverzicht!H484</f>
        <v>1</v>
      </c>
      <c r="I10">
        <f>Totaaloverzicht!I484</f>
        <v>3</v>
      </c>
      <c r="J10">
        <f>Totaaloverzicht!J484</f>
        <v>0</v>
      </c>
      <c r="K10">
        <f>Totaaloverzicht!K484</f>
        <v>0</v>
      </c>
      <c r="L10">
        <f>Totaaloverzicht!L484</f>
        <v>0</v>
      </c>
      <c r="M10">
        <f>Totaaloverzicht!M484</f>
        <v>2</v>
      </c>
      <c r="N10">
        <f>Totaaloverzicht!N484</f>
        <v>4</v>
      </c>
      <c r="O10">
        <f>Totaaloverzicht!O484</f>
        <v>0</v>
      </c>
      <c r="P10">
        <f>Totaaloverzicht!P484</f>
        <v>0</v>
      </c>
      <c r="Q10">
        <f>Totaaloverzicht!Q484</f>
        <v>1</v>
      </c>
      <c r="R10">
        <f>Totaaloverzicht!R484</f>
        <v>-1</v>
      </c>
      <c r="S10">
        <f>Totaaloverzicht!S484</f>
        <v>1</v>
      </c>
      <c r="T10">
        <f>Totaaloverzicht!T484</f>
        <v>1</v>
      </c>
      <c r="U10">
        <f>Totaaloverzicht!U484</f>
        <v>1</v>
      </c>
      <c r="V10">
        <f>Totaaloverzicht!V484</f>
        <v>1</v>
      </c>
      <c r="W10">
        <f>Totaaloverzicht!W484</f>
        <v>0</v>
      </c>
      <c r="X10">
        <f>Totaaloverzicht!X484</f>
        <v>0</v>
      </c>
      <c r="Y10">
        <f>Totaaloverzicht!Y484</f>
        <v>0</v>
      </c>
      <c r="Z10">
        <f>Totaaloverzicht!Z484</f>
        <v>0</v>
      </c>
      <c r="AA10">
        <f>Totaaloverzicht!AA484</f>
        <v>0</v>
      </c>
      <c r="AB10">
        <f>Totaaloverzicht!AB484</f>
        <v>3</v>
      </c>
      <c r="AC10">
        <f>Totaaloverzicht!AC484</f>
        <v>0</v>
      </c>
      <c r="AD10">
        <f>Totaaloverzicht!AD484</f>
        <v>4</v>
      </c>
      <c r="AE10">
        <f>Totaaloverzicht!AE484</f>
        <v>3</v>
      </c>
      <c r="AF10">
        <f>Totaaloverzicht!AF484</f>
        <v>0</v>
      </c>
      <c r="AG10">
        <f>Totaaloverzicht!AG484</f>
        <v>0</v>
      </c>
      <c r="AH10">
        <f>Totaaloverzicht!AH484</f>
        <v>1</v>
      </c>
      <c r="AI10">
        <f>Totaaloverzicht!AI484</f>
        <v>1</v>
      </c>
      <c r="AJ10">
        <f>Totaaloverzicht!AJ484</f>
        <v>0</v>
      </c>
      <c r="AK10">
        <f>Totaaloverzicht!AK484</f>
        <v>2</v>
      </c>
    </row>
    <row r="11" spans="1:25" ht="12.75">
      <c r="A11" s="18" t="s">
        <v>67</v>
      </c>
      <c r="B11" s="18"/>
      <c r="C11" s="18"/>
      <c r="D11" s="19"/>
      <c r="E11">
        <f t="shared" si="0"/>
        <v>51</v>
      </c>
      <c r="F11">
        <f>Totaaloverzicht!F19</f>
        <v>0</v>
      </c>
      <c r="G11">
        <f>Totaaloverzicht!G19</f>
        <v>2</v>
      </c>
      <c r="H11">
        <f>Totaaloverzicht!H19</f>
        <v>11</v>
      </c>
      <c r="I11">
        <f>Totaaloverzicht!I19</f>
        <v>0</v>
      </c>
      <c r="J11">
        <f>Totaaloverzicht!J19</f>
        <v>5</v>
      </c>
      <c r="K11">
        <f>Totaaloverzicht!K19</f>
        <v>0</v>
      </c>
      <c r="L11">
        <f>Totaaloverzicht!L19</f>
        <v>0</v>
      </c>
      <c r="M11">
        <f>Totaaloverzicht!M19</f>
        <v>7</v>
      </c>
      <c r="N11">
        <f>Totaaloverzicht!N19</f>
        <v>4</v>
      </c>
      <c r="O11">
        <f>Totaaloverzicht!O19</f>
        <v>11</v>
      </c>
      <c r="P11">
        <f>Totaaloverzicht!P19</f>
        <v>0</v>
      </c>
      <c r="Q11">
        <f>Totaaloverzicht!Q19</f>
        <v>0</v>
      </c>
      <c r="R11">
        <f>Totaaloverzicht!R19</f>
        <v>7</v>
      </c>
      <c r="S11">
        <f>Totaaloverzicht!S19</f>
        <v>3</v>
      </c>
      <c r="T11">
        <f>Totaaloverzicht!T19</f>
        <v>0</v>
      </c>
      <c r="U11">
        <f>Totaaloverzicht!U19</f>
        <v>0</v>
      </c>
      <c r="V11">
        <f>Totaaloverzicht!V19</f>
        <v>0</v>
      </c>
      <c r="W11">
        <f>Totaaloverzicht!W19</f>
        <v>0</v>
      </c>
      <c r="X11">
        <f>Totaaloverzicht!X19</f>
        <v>1</v>
      </c>
      <c r="Y11">
        <f>Totaaloverzicht!Y19</f>
        <v>0</v>
      </c>
    </row>
    <row r="12" spans="1:25" ht="12.75">
      <c r="A12" s="18" t="s">
        <v>117</v>
      </c>
      <c r="B12" s="18"/>
      <c r="C12" s="18"/>
      <c r="D12" s="19"/>
      <c r="E12">
        <f t="shared" si="0"/>
        <v>104</v>
      </c>
      <c r="F12">
        <f>Totaaloverzicht!F213</f>
        <v>17</v>
      </c>
      <c r="G12">
        <f>Totaaloverzicht!G213</f>
        <v>6</v>
      </c>
      <c r="H12">
        <f>Totaaloverzicht!H213</f>
        <v>11</v>
      </c>
      <c r="I12">
        <f>Totaaloverzicht!I213</f>
        <v>7</v>
      </c>
      <c r="J12">
        <f>Totaaloverzicht!J213</f>
        <v>0</v>
      </c>
      <c r="K12">
        <f>Totaaloverzicht!K213</f>
        <v>0</v>
      </c>
      <c r="L12">
        <f>Totaaloverzicht!L213</f>
        <v>0</v>
      </c>
      <c r="M12">
        <f>Totaaloverzicht!M213</f>
        <v>3</v>
      </c>
      <c r="N12">
        <f>Totaaloverzicht!N213</f>
        <v>0</v>
      </c>
      <c r="O12">
        <f>Totaaloverzicht!O213</f>
        <v>3</v>
      </c>
      <c r="P12">
        <f>Totaaloverzicht!P213</f>
        <v>3</v>
      </c>
      <c r="Q12">
        <f>Totaaloverzicht!Q213</f>
        <v>11</v>
      </c>
      <c r="R12">
        <f>Totaaloverzicht!R213</f>
        <v>3</v>
      </c>
      <c r="S12">
        <f>Totaaloverzicht!S213</f>
        <v>5</v>
      </c>
      <c r="T12">
        <f>Totaaloverzicht!T213</f>
        <v>9</v>
      </c>
      <c r="U12">
        <f>Totaaloverzicht!U213</f>
        <v>1</v>
      </c>
      <c r="V12">
        <f>Totaaloverzicht!V213</f>
        <v>0</v>
      </c>
      <c r="W12">
        <f>Totaaloverzicht!W213</f>
        <v>5</v>
      </c>
      <c r="X12">
        <f>Totaaloverzicht!X213</f>
        <v>7</v>
      </c>
      <c r="Y12">
        <f>Totaaloverzicht!Y213</f>
        <v>13</v>
      </c>
    </row>
    <row r="13" spans="1:11" ht="12.75">
      <c r="A13" s="18" t="s">
        <v>165</v>
      </c>
      <c r="B13" s="18"/>
      <c r="C13" s="18"/>
      <c r="D13" s="19"/>
      <c r="E13">
        <f t="shared" si="0"/>
        <v>14</v>
      </c>
      <c r="F13">
        <f>Totaaloverzicht!F406</f>
        <v>1</v>
      </c>
      <c r="G13">
        <f>Totaaloverzicht!G406</f>
        <v>11</v>
      </c>
      <c r="H13">
        <f>Totaaloverzicht!H406</f>
        <v>2</v>
      </c>
      <c r="I13">
        <f>Totaaloverzicht!I406</f>
        <v>0</v>
      </c>
      <c r="J13">
        <f>Totaaloverzicht!J406</f>
        <v>0</v>
      </c>
      <c r="K13">
        <f>Totaaloverzicht!K406</f>
        <v>0</v>
      </c>
    </row>
    <row r="14" spans="1:10" ht="12.75">
      <c r="A14" s="18" t="s">
        <v>79</v>
      </c>
      <c r="B14" s="18"/>
      <c r="C14" s="18"/>
      <c r="D14" s="19"/>
      <c r="E14">
        <f t="shared" si="0"/>
        <v>18</v>
      </c>
      <c r="F14">
        <f>Totaaloverzicht!F52</f>
        <v>1</v>
      </c>
      <c r="G14">
        <f>Totaaloverzicht!G52</f>
        <v>0</v>
      </c>
      <c r="H14">
        <f>Totaaloverzicht!H52</f>
        <v>3</v>
      </c>
      <c r="I14">
        <f>Totaaloverzicht!I52</f>
        <v>5</v>
      </c>
      <c r="J14">
        <f>Totaaloverzicht!J52</f>
        <v>9</v>
      </c>
    </row>
    <row r="15" spans="1:23" ht="12.75">
      <c r="A15" s="18" t="s">
        <v>142</v>
      </c>
      <c r="B15" s="18"/>
      <c r="C15" s="18"/>
      <c r="D15" s="19"/>
      <c r="E15">
        <f t="shared" si="0"/>
        <v>45</v>
      </c>
      <c r="F15">
        <f>Totaaloverzicht!F332</f>
        <v>2</v>
      </c>
      <c r="G15">
        <f>Totaaloverzicht!G332</f>
        <v>8</v>
      </c>
      <c r="H15">
        <f>Totaaloverzicht!H332</f>
        <v>3</v>
      </c>
      <c r="I15">
        <f>Totaaloverzicht!I332</f>
        <v>0</v>
      </c>
      <c r="J15">
        <f>Totaaloverzicht!J332</f>
        <v>0</v>
      </c>
      <c r="K15">
        <f>Totaaloverzicht!K332</f>
        <v>-1</v>
      </c>
      <c r="L15">
        <f>Totaaloverzicht!L332</f>
        <v>0</v>
      </c>
      <c r="M15">
        <f>Totaaloverzicht!M332</f>
        <v>4</v>
      </c>
      <c r="N15">
        <f>Totaaloverzicht!N332</f>
        <v>0</v>
      </c>
      <c r="O15">
        <f>Totaaloverzicht!O332</f>
        <v>6</v>
      </c>
      <c r="P15">
        <f>Totaaloverzicht!P332</f>
        <v>2</v>
      </c>
      <c r="Q15">
        <f>Totaaloverzicht!Q332</f>
        <v>0</v>
      </c>
      <c r="R15">
        <f>Totaaloverzicht!R332</f>
        <v>6</v>
      </c>
      <c r="S15">
        <f>Totaaloverzicht!S332</f>
        <v>12</v>
      </c>
      <c r="T15">
        <f>Totaaloverzicht!T332</f>
        <v>0</v>
      </c>
      <c r="U15">
        <f>Totaaloverzicht!U332</f>
        <v>0</v>
      </c>
      <c r="V15">
        <f>Totaaloverzicht!V332</f>
        <v>0</v>
      </c>
      <c r="W15">
        <f>Totaaloverzicht!W332</f>
        <v>3</v>
      </c>
    </row>
    <row r="16" spans="1:37" ht="12.75">
      <c r="A16" s="18" t="s">
        <v>150</v>
      </c>
      <c r="B16" s="18" t="s">
        <v>144</v>
      </c>
      <c r="C16" s="18" t="s">
        <v>70</v>
      </c>
      <c r="D16" s="19">
        <v>2500000</v>
      </c>
      <c r="E16">
        <f t="shared" si="0"/>
        <v>78</v>
      </c>
      <c r="F16">
        <f>Totaaloverzicht!F357</f>
        <v>-1</v>
      </c>
      <c r="G16">
        <f>Totaaloverzicht!G357</f>
        <v>6</v>
      </c>
      <c r="H16">
        <f>Totaaloverzicht!H357</f>
        <v>1</v>
      </c>
      <c r="I16">
        <f>Totaaloverzicht!I357</f>
        <v>4</v>
      </c>
      <c r="J16">
        <f>Totaaloverzicht!J357</f>
        <v>4</v>
      </c>
      <c r="K16">
        <f>Totaaloverzicht!K357</f>
        <v>0</v>
      </c>
      <c r="L16">
        <f>Totaaloverzicht!L357</f>
        <v>0</v>
      </c>
      <c r="M16">
        <f>Totaaloverzicht!M357</f>
        <v>9</v>
      </c>
      <c r="N16">
        <f>Totaaloverzicht!N357</f>
        <v>3</v>
      </c>
      <c r="O16">
        <f>Totaaloverzicht!O357</f>
        <v>0</v>
      </c>
      <c r="P16">
        <f>Totaaloverzicht!P357</f>
        <v>1</v>
      </c>
      <c r="Q16">
        <f>Totaaloverzicht!Q357</f>
        <v>3</v>
      </c>
      <c r="R16">
        <f>Totaaloverzicht!R357</f>
        <v>5</v>
      </c>
      <c r="S16">
        <f>Totaaloverzicht!S357</f>
        <v>7</v>
      </c>
      <c r="T16">
        <f>Totaaloverzicht!T357</f>
        <v>6</v>
      </c>
      <c r="U16">
        <f>Totaaloverzicht!U357</f>
        <v>4</v>
      </c>
      <c r="V16">
        <f>Totaaloverzicht!V357</f>
        <v>1</v>
      </c>
      <c r="W16">
        <f>Totaaloverzicht!W357</f>
        <v>0</v>
      </c>
      <c r="X16">
        <f>Totaaloverzicht!X357</f>
        <v>0</v>
      </c>
      <c r="Y16">
        <f>Totaaloverzicht!Y357</f>
        <v>6</v>
      </c>
      <c r="Z16">
        <f>Totaaloverzicht!Z357</f>
        <v>0</v>
      </c>
      <c r="AA16">
        <f>Totaaloverzicht!AA357</f>
        <v>0</v>
      </c>
      <c r="AB16">
        <f>Totaaloverzicht!AB357</f>
        <v>1</v>
      </c>
      <c r="AC16">
        <f>Totaaloverzicht!AC357</f>
        <v>0</v>
      </c>
      <c r="AD16">
        <f>Totaaloverzicht!AD357</f>
        <v>2</v>
      </c>
      <c r="AE16">
        <f>Totaaloverzicht!AE357</f>
        <v>3</v>
      </c>
      <c r="AF16">
        <f>Totaaloverzicht!AF357</f>
        <v>1</v>
      </c>
      <c r="AG16">
        <f>Totaaloverzicht!AG357</f>
        <v>1</v>
      </c>
      <c r="AH16">
        <f>Totaaloverzicht!AH357</f>
        <v>0</v>
      </c>
      <c r="AI16">
        <f>Totaaloverzicht!AI357</f>
        <v>8</v>
      </c>
      <c r="AJ16">
        <f>Totaaloverzicht!AJ357</f>
        <v>0</v>
      </c>
      <c r="AK16">
        <f>Totaaloverzicht!AK357</f>
        <v>3</v>
      </c>
    </row>
    <row r="17" spans="1:13" ht="12.75">
      <c r="A17" s="18" t="s">
        <v>101</v>
      </c>
      <c r="B17" s="18"/>
      <c r="C17" s="18"/>
      <c r="D17" s="19"/>
      <c r="E17">
        <f t="shared" si="0"/>
        <v>5</v>
      </c>
      <c r="H17">
        <f>Totaaloverzicht!H139</f>
        <v>0</v>
      </c>
      <c r="I17">
        <f>Totaaloverzicht!I139</f>
        <v>0</v>
      </c>
      <c r="J17">
        <f>Totaaloverzicht!J139</f>
        <v>0</v>
      </c>
      <c r="K17">
        <f>Totaaloverzicht!K139</f>
        <v>1</v>
      </c>
      <c r="L17">
        <f>Totaaloverzicht!L139</f>
        <v>0</v>
      </c>
      <c r="M17">
        <f>Totaaloverzicht!M139</f>
        <v>4</v>
      </c>
    </row>
    <row r="18" spans="1:11" ht="12.75">
      <c r="A18" s="33" t="s">
        <v>82</v>
      </c>
      <c r="B18" s="33"/>
      <c r="C18" s="33"/>
      <c r="D18" s="34"/>
      <c r="E18">
        <f t="shared" si="0"/>
        <v>5</v>
      </c>
      <c r="K18">
        <f>Totaaloverzicht!K56</f>
        <v>5</v>
      </c>
    </row>
    <row r="19" spans="1:25" ht="12.75">
      <c r="A19" s="33" t="s">
        <v>76</v>
      </c>
      <c r="B19" s="33"/>
      <c r="C19" s="33"/>
      <c r="D19" s="34"/>
      <c r="E19">
        <f t="shared" si="0"/>
        <v>59</v>
      </c>
      <c r="L19">
        <f>Totaaloverzicht!L44</f>
        <v>0</v>
      </c>
      <c r="M19">
        <f>Totaaloverzicht!M44</f>
        <v>14</v>
      </c>
      <c r="N19">
        <f>Totaaloverzicht!N44</f>
        <v>0</v>
      </c>
      <c r="O19">
        <f>Totaaloverzicht!O44</f>
        <v>11</v>
      </c>
      <c r="P19">
        <f>Totaaloverzicht!P44</f>
        <v>1</v>
      </c>
      <c r="Q19">
        <f>Totaaloverzicht!Q44</f>
        <v>4</v>
      </c>
      <c r="R19">
        <f>Totaaloverzicht!R44</f>
        <v>0</v>
      </c>
      <c r="S19">
        <f>Totaaloverzicht!S44</f>
        <v>7</v>
      </c>
      <c r="T19">
        <f>Totaaloverzicht!T44</f>
        <v>3</v>
      </c>
      <c r="U19">
        <f>Totaaloverzicht!U44</f>
        <v>0</v>
      </c>
      <c r="V19">
        <f>Totaaloverzicht!V44</f>
        <v>14</v>
      </c>
      <c r="W19">
        <f>Totaaloverzicht!W44</f>
        <v>2</v>
      </c>
      <c r="X19">
        <f>Totaaloverzicht!X44</f>
        <v>0</v>
      </c>
      <c r="Y19">
        <f>Totaaloverzicht!Y44</f>
        <v>3</v>
      </c>
    </row>
    <row r="20" spans="1:37" ht="12.75">
      <c r="A20" s="33" t="s">
        <v>166</v>
      </c>
      <c r="B20" s="33" t="s">
        <v>157</v>
      </c>
      <c r="C20" s="33" t="s">
        <v>70</v>
      </c>
      <c r="D20" s="34">
        <v>3000000</v>
      </c>
      <c r="E20">
        <f t="shared" si="0"/>
        <v>90</v>
      </c>
      <c r="L20">
        <f>Totaaloverzicht!L417</f>
        <v>0</v>
      </c>
      <c r="M20">
        <f>Totaaloverzicht!M417</f>
        <v>6</v>
      </c>
      <c r="N20">
        <f>Totaaloverzicht!N417</f>
        <v>1</v>
      </c>
      <c r="O20">
        <f>Totaaloverzicht!O417</f>
        <v>15</v>
      </c>
      <c r="P20">
        <f>Totaaloverzicht!P417</f>
        <v>0</v>
      </c>
      <c r="Q20">
        <f>Totaaloverzicht!Q417</f>
        <v>6</v>
      </c>
      <c r="R20">
        <f>Totaaloverzicht!R417</f>
        <v>1</v>
      </c>
      <c r="S20">
        <f>Totaaloverzicht!S417</f>
        <v>3</v>
      </c>
      <c r="T20">
        <f>Totaaloverzicht!T417</f>
        <v>6</v>
      </c>
      <c r="U20">
        <f>Totaaloverzicht!U417</f>
        <v>0</v>
      </c>
      <c r="V20">
        <f>Totaaloverzicht!V417</f>
        <v>6</v>
      </c>
      <c r="W20">
        <f>Totaaloverzicht!W417</f>
        <v>3</v>
      </c>
      <c r="X20">
        <f>Totaaloverzicht!X417</f>
        <v>1</v>
      </c>
      <c r="Y20">
        <f>Totaaloverzicht!Y417</f>
        <v>6</v>
      </c>
      <c r="Z20">
        <f>Totaaloverzicht!Z417</f>
        <v>7</v>
      </c>
      <c r="AA20">
        <f>Totaaloverzicht!AA417</f>
        <v>0</v>
      </c>
      <c r="AB20">
        <f>Totaaloverzicht!AB417</f>
        <v>0</v>
      </c>
      <c r="AC20">
        <f>Totaaloverzicht!AC417</f>
        <v>3</v>
      </c>
      <c r="AD20">
        <f>Totaaloverzicht!AD417</f>
        <v>5</v>
      </c>
      <c r="AE20">
        <f>Totaaloverzicht!AE417</f>
        <v>6</v>
      </c>
      <c r="AF20">
        <f>Totaaloverzicht!AF417</f>
        <v>0</v>
      </c>
      <c r="AG20">
        <f>Totaaloverzicht!AG417</f>
        <v>1</v>
      </c>
      <c r="AH20">
        <f>Totaaloverzicht!AH417</f>
        <v>6</v>
      </c>
      <c r="AI20">
        <f>Totaaloverzicht!AI417</f>
        <v>1</v>
      </c>
      <c r="AJ20">
        <f>Totaaloverzicht!AJ417</f>
        <v>6</v>
      </c>
      <c r="AK20">
        <f>Totaaloverzicht!AK417</f>
        <v>1</v>
      </c>
    </row>
    <row r="21" spans="1:28" ht="12.75">
      <c r="A21" s="33" t="s">
        <v>109</v>
      </c>
      <c r="B21" s="33"/>
      <c r="C21" s="33"/>
      <c r="D21" s="34"/>
      <c r="E21">
        <f t="shared" si="0"/>
        <v>23</v>
      </c>
      <c r="N21">
        <f>Totaaloverzicht!N166</f>
        <v>1</v>
      </c>
      <c r="O21">
        <f>Totaaloverzicht!O166</f>
        <v>0</v>
      </c>
      <c r="P21">
        <f>Totaaloverzicht!P166</f>
        <v>1</v>
      </c>
      <c r="Q21">
        <f>Totaaloverzicht!Q166</f>
        <v>6</v>
      </c>
      <c r="R21">
        <f>Totaaloverzicht!R166</f>
        <v>6</v>
      </c>
      <c r="S21">
        <f>Totaaloverzicht!S166</f>
        <v>4</v>
      </c>
      <c r="T21">
        <f>Totaaloverzicht!T166</f>
        <v>0</v>
      </c>
      <c r="U21">
        <f>Totaaloverzicht!U166</f>
        <v>1</v>
      </c>
      <c r="V21">
        <f>Totaaloverzicht!V166</f>
        <v>4</v>
      </c>
      <c r="W21">
        <f>Totaaloverzicht!W166</f>
        <v>1</v>
      </c>
      <c r="X21">
        <f>Totaaloverzicht!X166</f>
        <v>4</v>
      </c>
      <c r="Y21">
        <f>Totaaloverzicht!Y166</f>
        <v>0</v>
      </c>
      <c r="Z21">
        <f>Totaaloverzicht!Z166</f>
        <v>0</v>
      </c>
      <c r="AA21">
        <f>Totaaloverzicht!AA166</f>
        <v>0</v>
      </c>
      <c r="AB21">
        <f>Totaaloverzicht!AB166</f>
        <v>-5</v>
      </c>
    </row>
    <row r="22" spans="1:37" ht="12.75">
      <c r="A22" s="33" t="s">
        <v>175</v>
      </c>
      <c r="B22" s="33" t="s">
        <v>44</v>
      </c>
      <c r="C22" s="33" t="s">
        <v>69</v>
      </c>
      <c r="D22" s="34">
        <v>1500000</v>
      </c>
      <c r="E22">
        <f t="shared" si="0"/>
        <v>24</v>
      </c>
      <c r="W22">
        <f>Totaaloverzicht!W458</f>
        <v>3</v>
      </c>
      <c r="X22">
        <f>Totaaloverzicht!X458</f>
        <v>0</v>
      </c>
      <c r="Y22">
        <f>Totaaloverzicht!Y458</f>
        <v>1</v>
      </c>
      <c r="Z22">
        <f>Totaaloverzicht!Z458</f>
        <v>0</v>
      </c>
      <c r="AA22">
        <f>Totaaloverzicht!AA458</f>
        <v>0</v>
      </c>
      <c r="AB22">
        <f>Totaaloverzicht!AB458</f>
        <v>0</v>
      </c>
      <c r="AC22">
        <f>Totaaloverzicht!AC458</f>
        <v>4</v>
      </c>
      <c r="AD22">
        <f>Totaaloverzicht!AD458</f>
        <v>2</v>
      </c>
      <c r="AE22">
        <f>Totaaloverzicht!AE458</f>
        <v>1</v>
      </c>
      <c r="AF22">
        <f>Totaaloverzicht!AF458</f>
        <v>3</v>
      </c>
      <c r="AG22">
        <f>Totaaloverzicht!AG458</f>
        <v>2</v>
      </c>
      <c r="AH22">
        <f>Totaaloverzicht!AH458</f>
        <v>4</v>
      </c>
      <c r="AI22">
        <f>Totaaloverzicht!AI458</f>
        <v>4</v>
      </c>
      <c r="AJ22">
        <f>Totaaloverzicht!AJ458</f>
        <v>0</v>
      </c>
      <c r="AK22">
        <f>Totaaloverzicht!AK458</f>
        <v>0</v>
      </c>
    </row>
    <row r="23" spans="1:37" ht="12.75">
      <c r="A23" s="33" t="s">
        <v>139</v>
      </c>
      <c r="B23" s="33" t="s">
        <v>41</v>
      </c>
      <c r="C23" s="33" t="s">
        <v>70</v>
      </c>
      <c r="D23" s="34">
        <v>2000000</v>
      </c>
      <c r="E23">
        <f t="shared" si="0"/>
        <v>62</v>
      </c>
      <c r="X23">
        <f>Totaaloverzicht!X328</f>
        <v>5</v>
      </c>
      <c r="Y23">
        <f>Totaaloverzicht!Y328</f>
        <v>0</v>
      </c>
      <c r="Z23">
        <f>Totaaloverzicht!Z328</f>
        <v>12</v>
      </c>
      <c r="AA23">
        <f>Totaaloverzicht!AA328</f>
        <v>3</v>
      </c>
      <c r="AB23">
        <f>Totaaloverzicht!AB328</f>
        <v>0</v>
      </c>
      <c r="AC23">
        <f>Totaaloverzicht!AC328</f>
        <v>6</v>
      </c>
      <c r="AD23">
        <f>Totaaloverzicht!AD328</f>
        <v>1</v>
      </c>
      <c r="AE23">
        <f>Totaaloverzicht!AE328</f>
        <v>1</v>
      </c>
      <c r="AF23">
        <f>Totaaloverzicht!AF328</f>
        <v>0</v>
      </c>
      <c r="AG23">
        <f>Totaaloverzicht!AG328</f>
        <v>12</v>
      </c>
      <c r="AH23">
        <f>Totaaloverzicht!AH328</f>
        <v>3</v>
      </c>
      <c r="AI23">
        <f>Totaaloverzicht!AI328</f>
        <v>1</v>
      </c>
      <c r="AJ23">
        <f>Totaaloverzicht!AJ328</f>
        <v>12</v>
      </c>
      <c r="AK23">
        <f>Totaaloverzicht!AK328</f>
        <v>6</v>
      </c>
    </row>
    <row r="24" spans="1:37" ht="12.75">
      <c r="A24" s="33" t="s">
        <v>127</v>
      </c>
      <c r="B24" s="33" t="s">
        <v>57</v>
      </c>
      <c r="C24" s="33" t="s">
        <v>69</v>
      </c>
      <c r="D24" s="34">
        <v>1500000</v>
      </c>
      <c r="E24">
        <f t="shared" si="0"/>
        <v>21</v>
      </c>
      <c r="Y24">
        <f>Totaaloverzicht!Y261</f>
        <v>0</v>
      </c>
      <c r="Z24">
        <f>Totaaloverzicht!Z261</f>
        <v>3</v>
      </c>
      <c r="AA24">
        <f>Totaaloverzicht!AA261</f>
        <v>-1</v>
      </c>
      <c r="AB24">
        <f>Totaaloverzicht!AB261</f>
        <v>3</v>
      </c>
      <c r="AC24">
        <f>Totaaloverzicht!AC261</f>
        <v>8</v>
      </c>
      <c r="AD24">
        <f>Totaaloverzicht!AD261</f>
        <v>1</v>
      </c>
      <c r="AE24">
        <f>Totaaloverzicht!AE261</f>
        <v>1</v>
      </c>
      <c r="AF24">
        <f>Totaaloverzicht!AF261</f>
        <v>4</v>
      </c>
      <c r="AG24">
        <f>Totaaloverzicht!AG261</f>
        <v>2</v>
      </c>
      <c r="AH24">
        <f>Totaaloverzicht!AH261</f>
        <v>0</v>
      </c>
      <c r="AI24">
        <f>Totaaloverzicht!AI261</f>
        <v>0</v>
      </c>
      <c r="AJ24">
        <f>Totaaloverzicht!AJ261</f>
        <v>0</v>
      </c>
      <c r="AK24">
        <f>Totaaloverzicht!AK261</f>
        <v>0</v>
      </c>
    </row>
    <row r="25" spans="1:29" ht="12.75">
      <c r="A25" s="33" t="s">
        <v>65</v>
      </c>
      <c r="B25" s="33"/>
      <c r="C25" s="33"/>
      <c r="D25" s="34"/>
      <c r="E25">
        <f t="shared" si="0"/>
        <v>4</v>
      </c>
      <c r="Z25">
        <f>Totaaloverzicht!Z14</f>
        <v>1</v>
      </c>
      <c r="AA25">
        <f>Totaaloverzicht!AA14</f>
        <v>3</v>
      </c>
      <c r="AB25">
        <f>Totaaloverzicht!AB14</f>
        <v>0</v>
      </c>
      <c r="AC25">
        <f>Totaaloverzicht!AC14</f>
        <v>0</v>
      </c>
    </row>
    <row r="26" spans="1:29" ht="12.75">
      <c r="A26" s="33" t="s">
        <v>74</v>
      </c>
      <c r="B26" s="33" t="s">
        <v>37</v>
      </c>
      <c r="C26" s="33" t="s">
        <v>68</v>
      </c>
      <c r="D26" s="34">
        <v>750000</v>
      </c>
      <c r="E26">
        <f t="shared" si="0"/>
        <v>8</v>
      </c>
      <c r="Z26">
        <f>Totaaloverzicht!Z40</f>
        <v>1</v>
      </c>
      <c r="AA26">
        <f>Totaaloverzicht!AA40</f>
        <v>3</v>
      </c>
      <c r="AB26">
        <f>Totaaloverzicht!AB40</f>
        <v>1</v>
      </c>
      <c r="AC26">
        <f>Totaaloverzicht!AC40</f>
        <v>3</v>
      </c>
    </row>
    <row r="27" spans="1:26" ht="12.75">
      <c r="A27" s="33" t="s">
        <v>118</v>
      </c>
      <c r="B27" s="33"/>
      <c r="C27" s="33"/>
      <c r="D27" s="34"/>
      <c r="E27">
        <f t="shared" si="0"/>
        <v>0</v>
      </c>
      <c r="Z27">
        <f>Totaaloverzicht!Z214</f>
        <v>0</v>
      </c>
    </row>
    <row r="28" spans="1:36" ht="12.75">
      <c r="A28" s="33" t="s">
        <v>117</v>
      </c>
      <c r="B28" s="33" t="s">
        <v>39</v>
      </c>
      <c r="C28" s="33" t="s">
        <v>68</v>
      </c>
      <c r="D28" s="34">
        <v>3500000</v>
      </c>
      <c r="E28">
        <f t="shared" si="0"/>
        <v>29</v>
      </c>
      <c r="AA28">
        <f>Totaaloverzicht!AA213</f>
        <v>0</v>
      </c>
      <c r="AB28">
        <f>Totaaloverzicht!AB213</f>
        <v>3</v>
      </c>
      <c r="AC28">
        <f>Totaaloverzicht!AC213</f>
        <v>9</v>
      </c>
      <c r="AD28">
        <f>Totaaloverzicht!AD213</f>
        <v>3</v>
      </c>
      <c r="AE28">
        <f>Totaaloverzicht!AE213</f>
        <v>7</v>
      </c>
      <c r="AF28">
        <f>Totaaloverzicht!AF213</f>
        <v>1</v>
      </c>
      <c r="AG28">
        <f>Totaaloverzicht!AG213</f>
        <v>1</v>
      </c>
      <c r="AH28">
        <f>Totaaloverzicht!AH213</f>
        <v>0</v>
      </c>
      <c r="AI28">
        <f>Totaaloverzicht!AI213</f>
        <v>2</v>
      </c>
      <c r="AJ28">
        <f>Totaaloverzicht!AJ213</f>
        <v>3</v>
      </c>
    </row>
    <row r="29" spans="1:37" ht="12.75">
      <c r="A29" s="33" t="s">
        <v>151</v>
      </c>
      <c r="B29" s="33" t="s">
        <v>42</v>
      </c>
      <c r="C29" s="33" t="s">
        <v>60</v>
      </c>
      <c r="D29" s="34">
        <v>1500000</v>
      </c>
      <c r="E29">
        <f t="shared" si="0"/>
        <v>30</v>
      </c>
      <c r="AC29">
        <f>Totaaloverzicht!AC363</f>
        <v>0</v>
      </c>
      <c r="AD29">
        <f>Totaaloverzicht!AD363</f>
        <v>1</v>
      </c>
      <c r="AE29">
        <f>Totaaloverzicht!AE363</f>
        <v>6</v>
      </c>
      <c r="AF29">
        <f>Totaaloverzicht!AF363</f>
        <v>6</v>
      </c>
      <c r="AG29">
        <f>Totaaloverzicht!AG363</f>
        <v>4</v>
      </c>
      <c r="AH29">
        <f>Totaaloverzicht!AH363</f>
        <v>0</v>
      </c>
      <c r="AI29">
        <f>Totaaloverzicht!AI363</f>
        <v>3</v>
      </c>
      <c r="AJ29">
        <f>Totaaloverzicht!AJ363</f>
        <v>6</v>
      </c>
      <c r="AK29">
        <f>Totaaloverzicht!AK363</f>
        <v>4</v>
      </c>
    </row>
    <row r="30" spans="1:37" ht="12.75">
      <c r="A30" s="32" t="s">
        <v>113</v>
      </c>
      <c r="B30" s="32" t="s">
        <v>110</v>
      </c>
      <c r="C30" s="32" t="s">
        <v>68</v>
      </c>
      <c r="D30" s="36">
        <v>2000000</v>
      </c>
      <c r="E30">
        <f t="shared" si="0"/>
        <v>14</v>
      </c>
      <c r="AD30">
        <f>Totaaloverzicht!AD182</f>
        <v>3</v>
      </c>
      <c r="AE30">
        <f>Totaaloverzicht!AE182</f>
        <v>1</v>
      </c>
      <c r="AF30">
        <f>Totaaloverzicht!AF182</f>
        <v>0</v>
      </c>
      <c r="AG30">
        <f>Totaaloverzicht!AG182</f>
        <v>3</v>
      </c>
      <c r="AH30">
        <f>Totaaloverzicht!AH182</f>
        <v>3</v>
      </c>
      <c r="AI30">
        <f>Totaaloverzicht!AI182</f>
        <v>0</v>
      </c>
      <c r="AJ30">
        <f>Totaaloverzicht!AJ182</f>
        <v>3</v>
      </c>
      <c r="AK30">
        <f>Totaaloverzicht!AK182</f>
        <v>1</v>
      </c>
    </row>
    <row r="31" spans="1:37" ht="12.75">
      <c r="A31" s="32" t="s">
        <v>56</v>
      </c>
      <c r="B31" s="32" t="s">
        <v>39</v>
      </c>
      <c r="C31" s="32" t="s">
        <v>68</v>
      </c>
      <c r="D31" s="36">
        <v>1000000</v>
      </c>
      <c r="E31">
        <f t="shared" si="0"/>
        <v>1</v>
      </c>
      <c r="AK31">
        <f>Totaaloverzicht!AK209</f>
        <v>1</v>
      </c>
    </row>
    <row r="32" spans="1:4" ht="12.75">
      <c r="A32" s="18"/>
      <c r="B32" s="18"/>
      <c r="C32" s="18"/>
      <c r="D32" s="19"/>
    </row>
    <row r="33" spans="6:37" ht="12.75">
      <c r="F33" s="1">
        <f>SUM(F6:F31)</f>
        <v>28</v>
      </c>
      <c r="G33" s="1">
        <f aca="true" t="shared" si="1" ref="G33:AK33">SUM(G6:G31)</f>
        <v>50</v>
      </c>
      <c r="H33" s="1">
        <f t="shared" si="1"/>
        <v>32</v>
      </c>
      <c r="I33" s="1">
        <f t="shared" si="1"/>
        <v>29</v>
      </c>
      <c r="J33" s="1">
        <f t="shared" si="1"/>
        <v>25</v>
      </c>
      <c r="K33" s="1">
        <f t="shared" si="1"/>
        <v>10</v>
      </c>
      <c r="L33" s="1">
        <f t="shared" si="1"/>
        <v>0</v>
      </c>
      <c r="M33" s="1">
        <f t="shared" si="1"/>
        <v>57</v>
      </c>
      <c r="N33" s="1">
        <f t="shared" si="1"/>
        <v>27</v>
      </c>
      <c r="O33" s="1">
        <f t="shared" si="1"/>
        <v>50</v>
      </c>
      <c r="P33" s="1">
        <f t="shared" si="1"/>
        <v>19</v>
      </c>
      <c r="Q33" s="1">
        <f t="shared" si="1"/>
        <v>31</v>
      </c>
      <c r="R33" s="1">
        <f t="shared" si="1"/>
        <v>34</v>
      </c>
      <c r="S33" s="1">
        <f t="shared" si="1"/>
        <v>48</v>
      </c>
      <c r="T33" s="1">
        <f t="shared" si="1"/>
        <v>26</v>
      </c>
      <c r="U33" s="1">
        <f t="shared" si="1"/>
        <v>14</v>
      </c>
      <c r="V33" s="1">
        <f t="shared" si="1"/>
        <v>30</v>
      </c>
      <c r="W33" s="1">
        <f t="shared" si="1"/>
        <v>17</v>
      </c>
      <c r="X33" s="1">
        <f t="shared" si="1"/>
        <v>13</v>
      </c>
      <c r="Y33" s="1">
        <f t="shared" si="1"/>
        <v>37</v>
      </c>
      <c r="Z33" s="1">
        <f t="shared" si="1"/>
        <v>24</v>
      </c>
      <c r="AA33" s="1">
        <f t="shared" si="1"/>
        <v>8</v>
      </c>
      <c r="AB33" s="1">
        <f t="shared" si="1"/>
        <v>6</v>
      </c>
      <c r="AC33" s="1">
        <f t="shared" si="1"/>
        <v>42</v>
      </c>
      <c r="AD33" s="1">
        <f t="shared" si="1"/>
        <v>25</v>
      </c>
      <c r="AE33" s="1">
        <f t="shared" si="1"/>
        <v>29</v>
      </c>
      <c r="AF33" s="1">
        <f t="shared" si="1"/>
        <v>18</v>
      </c>
      <c r="AG33" s="1">
        <f t="shared" si="1"/>
        <v>28</v>
      </c>
      <c r="AH33" s="1">
        <f t="shared" si="1"/>
        <v>19</v>
      </c>
      <c r="AI33" s="1">
        <f t="shared" si="1"/>
        <v>20</v>
      </c>
      <c r="AJ33" s="1">
        <f t="shared" si="1"/>
        <v>30</v>
      </c>
      <c r="AK33" s="1">
        <f t="shared" si="1"/>
        <v>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workbookViewId="0" topLeftCell="A1">
      <pane xSplit="5" ySplit="5" topLeftCell="Z3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K54" sqref="AK54"/>
    </sheetView>
  </sheetViews>
  <sheetFormatPr defaultColWidth="9.140625" defaultRowHeight="12.75"/>
  <cols>
    <col min="1" max="1" width="25.7109375" style="0" bestFit="1" customWidth="1"/>
    <col min="2" max="2" width="13.421875" style="0" bestFit="1" customWidth="1"/>
    <col min="3" max="3" width="11.00390625" style="0" customWidth="1"/>
    <col min="4" max="4" width="9.28125" style="23" bestFit="1" customWidth="1"/>
    <col min="5" max="5" width="6.57421875" style="0" bestFit="1" customWidth="1"/>
    <col min="6" max="14" width="3.8515625" style="0" customWidth="1"/>
    <col min="15" max="15" width="4.8515625" style="0" bestFit="1" customWidth="1"/>
    <col min="16" max="37" width="4.8515625" style="0" customWidth="1"/>
  </cols>
  <sheetData>
    <row r="1" spans="1:2" ht="12.75">
      <c r="A1" t="s">
        <v>4</v>
      </c>
      <c r="B1">
        <f>SUM(E6:E91)</f>
        <v>931</v>
      </c>
    </row>
    <row r="2" spans="1:2" ht="12.75">
      <c r="A2" t="s">
        <v>188</v>
      </c>
      <c r="B2">
        <f>COUNTIF(A17:A73,"&gt;''")/2+12.5</f>
        <v>30.5</v>
      </c>
    </row>
    <row r="3" spans="1:2" ht="12.75">
      <c r="A3" t="s">
        <v>46</v>
      </c>
      <c r="B3">
        <f>SUM(D6:D91)</f>
        <v>18750000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22" ht="12.75">
      <c r="A6" s="18" t="s">
        <v>124</v>
      </c>
      <c r="B6" s="33"/>
      <c r="C6" s="33"/>
      <c r="D6" s="34"/>
      <c r="E6">
        <f aca="true" t="shared" si="0" ref="E6:E52">SUM(F6:AK6)</f>
        <v>46</v>
      </c>
      <c r="F6">
        <f>Totaaloverzicht!F254</f>
        <v>6</v>
      </c>
      <c r="G6">
        <f>Totaaloverzicht!G254</f>
        <v>1</v>
      </c>
      <c r="H6">
        <f>Totaaloverzicht!H254</f>
        <v>0</v>
      </c>
      <c r="I6">
        <f>Totaaloverzicht!I254</f>
        <v>6</v>
      </c>
      <c r="J6">
        <f>Totaaloverzicht!J254</f>
        <v>0</v>
      </c>
      <c r="K6">
        <f>Totaaloverzicht!K254</f>
        <v>0</v>
      </c>
      <c r="L6">
        <f>Totaaloverzicht!L254</f>
        <v>0</v>
      </c>
      <c r="M6">
        <f>Totaaloverzicht!M254</f>
        <v>7</v>
      </c>
      <c r="N6">
        <f>Totaaloverzicht!N254</f>
        <v>1</v>
      </c>
      <c r="O6">
        <f>Totaaloverzicht!O254</f>
        <v>0</v>
      </c>
      <c r="P6">
        <f>Totaaloverzicht!P254</f>
        <v>6</v>
      </c>
      <c r="Q6">
        <f>Totaaloverzicht!Q254</f>
        <v>3</v>
      </c>
      <c r="R6">
        <f>Totaaloverzicht!R254</f>
        <v>6</v>
      </c>
      <c r="S6">
        <f>Totaaloverzicht!S254</f>
        <v>4</v>
      </c>
      <c r="T6">
        <f>Totaaloverzicht!T254</f>
        <v>0</v>
      </c>
      <c r="U6">
        <f>Totaaloverzicht!U254</f>
        <v>3</v>
      </c>
      <c r="V6">
        <f>Totaaloverzicht!V254</f>
        <v>3</v>
      </c>
    </row>
    <row r="7" spans="1:6" ht="12.75" customHeight="1">
      <c r="A7" s="18" t="s">
        <v>64</v>
      </c>
      <c r="B7" s="18"/>
      <c r="C7" s="18"/>
      <c r="D7" s="19"/>
      <c r="E7">
        <f t="shared" si="0"/>
        <v>-1</v>
      </c>
      <c r="F7">
        <f>Totaaloverzicht!F9</f>
        <v>-1</v>
      </c>
    </row>
    <row r="8" spans="1:7" ht="12.75" customHeight="1">
      <c r="A8" s="18" t="s">
        <v>105</v>
      </c>
      <c r="B8" s="18"/>
      <c r="C8" s="18"/>
      <c r="D8" s="19"/>
      <c r="E8">
        <f t="shared" si="0"/>
        <v>10</v>
      </c>
      <c r="F8">
        <f>Totaaloverzicht!F147</f>
        <v>4</v>
      </c>
      <c r="G8">
        <f>Totaaloverzicht!G147</f>
        <v>6</v>
      </c>
    </row>
    <row r="9" spans="1:7" ht="12.75" customHeight="1">
      <c r="A9" s="18" t="s">
        <v>111</v>
      </c>
      <c r="B9" s="18"/>
      <c r="C9" s="18"/>
      <c r="D9" s="19"/>
      <c r="E9">
        <f t="shared" si="0"/>
        <v>-3</v>
      </c>
      <c r="F9">
        <f>Totaaloverzicht!F173</f>
        <v>0</v>
      </c>
      <c r="G9">
        <f>Totaaloverzicht!G173</f>
        <v>-3</v>
      </c>
    </row>
    <row r="10" spans="1:18" ht="12.75">
      <c r="A10" s="18" t="s">
        <v>133</v>
      </c>
      <c r="B10" s="18"/>
      <c r="C10" s="18"/>
      <c r="D10" s="19"/>
      <c r="E10">
        <f t="shared" si="0"/>
        <v>27</v>
      </c>
      <c r="F10">
        <f>Totaaloverzicht!F287</f>
        <v>5</v>
      </c>
      <c r="G10">
        <f>Totaaloverzicht!G287</f>
        <v>4</v>
      </c>
      <c r="H10">
        <f>Totaaloverzicht!H287</f>
        <v>0</v>
      </c>
      <c r="I10">
        <f>Totaaloverzicht!I287</f>
        <v>0</v>
      </c>
      <c r="J10">
        <f>Totaaloverzicht!J287</f>
        <v>3</v>
      </c>
      <c r="K10">
        <f>Totaaloverzicht!K287</f>
        <v>3</v>
      </c>
      <c r="L10">
        <f>Totaaloverzicht!L287</f>
        <v>0</v>
      </c>
      <c r="M10">
        <f>Totaaloverzicht!M287</f>
        <v>4</v>
      </c>
      <c r="N10">
        <f>Totaaloverzicht!N287</f>
        <v>4</v>
      </c>
      <c r="O10">
        <f>Totaaloverzicht!O287</f>
        <v>2</v>
      </c>
      <c r="P10">
        <f>Totaaloverzicht!P287</f>
        <v>3</v>
      </c>
      <c r="Q10">
        <f>Totaaloverzicht!Q287</f>
        <v>0</v>
      </c>
      <c r="R10">
        <f>Totaaloverzicht!R287</f>
        <v>-1</v>
      </c>
    </row>
    <row r="11" spans="1:8" ht="12.75">
      <c r="A11" s="18" t="s">
        <v>147</v>
      </c>
      <c r="B11" s="18"/>
      <c r="C11" s="18"/>
      <c r="D11" s="19"/>
      <c r="E11">
        <f t="shared" si="0"/>
        <v>8</v>
      </c>
      <c r="F11">
        <f>Totaaloverzicht!F349</f>
        <v>0</v>
      </c>
      <c r="G11">
        <f>Totaaloverzicht!G349</f>
        <v>7</v>
      </c>
      <c r="H11">
        <f>Totaaloverzicht!H349</f>
        <v>1</v>
      </c>
    </row>
    <row r="12" spans="1:6" ht="12.75">
      <c r="A12" s="18" t="s">
        <v>179</v>
      </c>
      <c r="B12" s="18"/>
      <c r="C12" s="18"/>
      <c r="D12" s="19"/>
      <c r="E12">
        <f t="shared" si="0"/>
        <v>0</v>
      </c>
      <c r="F12">
        <f>Totaaloverzicht!F466</f>
        <v>0</v>
      </c>
    </row>
    <row r="13" spans="1:8" ht="12.75">
      <c r="A13" s="18" t="s">
        <v>186</v>
      </c>
      <c r="B13" s="18"/>
      <c r="C13" s="18"/>
      <c r="D13" s="19"/>
      <c r="E13">
        <f t="shared" si="0"/>
        <v>12</v>
      </c>
      <c r="F13">
        <f>Totaaloverzicht!F496</f>
        <v>7</v>
      </c>
      <c r="G13">
        <f>Totaaloverzicht!G496</f>
        <v>3</v>
      </c>
      <c r="H13">
        <f>Totaaloverzicht!H496</f>
        <v>2</v>
      </c>
    </row>
    <row r="14" spans="1:8" ht="12.75">
      <c r="A14" s="18" t="s">
        <v>120</v>
      </c>
      <c r="B14" s="18"/>
      <c r="C14" s="18"/>
      <c r="D14" s="19"/>
      <c r="E14">
        <f t="shared" si="0"/>
        <v>17</v>
      </c>
      <c r="F14">
        <f>Totaaloverzicht!F220</f>
        <v>5</v>
      </c>
      <c r="G14">
        <f>Totaaloverzicht!G220</f>
        <v>9</v>
      </c>
      <c r="H14">
        <f>Totaaloverzicht!H220</f>
        <v>3</v>
      </c>
    </row>
    <row r="15" spans="1:8" ht="12.75">
      <c r="A15" s="18" t="s">
        <v>142</v>
      </c>
      <c r="B15" s="18"/>
      <c r="C15" s="18"/>
      <c r="D15" s="19"/>
      <c r="E15">
        <f t="shared" si="0"/>
        <v>13</v>
      </c>
      <c r="F15">
        <f>Totaaloverzicht!F332</f>
        <v>2</v>
      </c>
      <c r="G15">
        <f>Totaaloverzicht!G332</f>
        <v>8</v>
      </c>
      <c r="H15">
        <f>Totaaloverzicht!H332</f>
        <v>3</v>
      </c>
    </row>
    <row r="16" spans="1:7" ht="12.75">
      <c r="A16" s="18" t="s">
        <v>155</v>
      </c>
      <c r="B16" s="18"/>
      <c r="C16" s="18"/>
      <c r="D16" s="19"/>
      <c r="E16">
        <f t="shared" si="0"/>
        <v>0</v>
      </c>
      <c r="F16">
        <f>Totaaloverzicht!F388</f>
        <v>1</v>
      </c>
      <c r="G16">
        <f>Totaaloverzicht!G388</f>
        <v>-1</v>
      </c>
    </row>
    <row r="17" spans="1:22" ht="12.75">
      <c r="A17" s="18" t="s">
        <v>98</v>
      </c>
      <c r="B17" s="18"/>
      <c r="C17" s="18"/>
      <c r="D17" s="19"/>
      <c r="E17">
        <f t="shared" si="0"/>
        <v>26</v>
      </c>
      <c r="G17">
        <f>Totaaloverzicht!G117</f>
        <v>4</v>
      </c>
      <c r="H17">
        <f>Totaaloverzicht!H117</f>
        <v>-1</v>
      </c>
      <c r="I17">
        <f>Totaaloverzicht!I117</f>
        <v>5</v>
      </c>
      <c r="J17">
        <f>Totaaloverzicht!J117</f>
        <v>0</v>
      </c>
      <c r="K17">
        <f>Totaaloverzicht!K117</f>
        <v>5</v>
      </c>
      <c r="L17">
        <f>Totaaloverzicht!L117</f>
        <v>0</v>
      </c>
      <c r="M17">
        <f>Totaaloverzicht!M117</f>
        <v>-1</v>
      </c>
      <c r="N17">
        <f>Totaaloverzicht!N117</f>
        <v>0</v>
      </c>
      <c r="O17">
        <f>Totaaloverzicht!O117</f>
        <v>0</v>
      </c>
      <c r="P17">
        <f>Totaaloverzicht!P117</f>
        <v>5</v>
      </c>
      <c r="Q17">
        <f>Totaaloverzicht!Q117</f>
        <v>3</v>
      </c>
      <c r="R17">
        <f>Totaaloverzicht!R117</f>
        <v>-1</v>
      </c>
      <c r="S17">
        <f>Totaaloverzicht!S117</f>
        <v>3</v>
      </c>
      <c r="T17">
        <f>Totaaloverzicht!T117</f>
        <v>2</v>
      </c>
      <c r="U17">
        <f>Totaaloverzicht!U117</f>
        <v>3</v>
      </c>
      <c r="V17">
        <f>Totaaloverzicht!V117</f>
        <v>-1</v>
      </c>
    </row>
    <row r="18" spans="1:7" ht="12.75">
      <c r="A18" s="18" t="s">
        <v>92</v>
      </c>
      <c r="B18" s="18"/>
      <c r="C18" s="18"/>
      <c r="D18" s="19"/>
      <c r="E18">
        <f t="shared" si="0"/>
        <v>2</v>
      </c>
      <c r="G18">
        <f>Totaaloverzicht!G97</f>
        <v>2</v>
      </c>
    </row>
    <row r="19" spans="1:8" ht="12.75">
      <c r="A19" s="18" t="s">
        <v>88</v>
      </c>
      <c r="B19" s="18"/>
      <c r="C19" s="18"/>
      <c r="D19" s="19"/>
      <c r="E19">
        <f t="shared" si="0"/>
        <v>2</v>
      </c>
      <c r="H19">
        <f>Totaaloverzicht!H80</f>
        <v>2</v>
      </c>
    </row>
    <row r="20" spans="1:15" ht="12.75">
      <c r="A20" s="18" t="s">
        <v>107</v>
      </c>
      <c r="B20" s="18"/>
      <c r="C20" s="18"/>
      <c r="D20" s="19"/>
      <c r="E20">
        <f t="shared" si="0"/>
        <v>7</v>
      </c>
      <c r="H20">
        <f>Totaaloverzicht!H155</f>
        <v>0</v>
      </c>
      <c r="I20">
        <f>Totaaloverzicht!I155</f>
        <v>0</v>
      </c>
      <c r="J20">
        <f>Totaaloverzicht!J155</f>
        <v>0</v>
      </c>
      <c r="K20">
        <f>Totaaloverzicht!K155</f>
        <v>5</v>
      </c>
      <c r="L20">
        <f>Totaaloverzicht!L155</f>
        <v>0</v>
      </c>
      <c r="M20">
        <f>Totaaloverzicht!M155</f>
        <v>1</v>
      </c>
      <c r="N20">
        <f>Totaaloverzicht!N155</f>
        <v>0</v>
      </c>
      <c r="O20">
        <f>Totaaloverzicht!O155</f>
        <v>1</v>
      </c>
    </row>
    <row r="21" spans="1:8" ht="12.75">
      <c r="A21" s="18" t="s">
        <v>122</v>
      </c>
      <c r="B21" s="18"/>
      <c r="C21" s="18"/>
      <c r="D21" s="19"/>
      <c r="E21">
        <f t="shared" si="0"/>
        <v>-1</v>
      </c>
      <c r="H21">
        <f>Totaaloverzicht!H227</f>
        <v>-1</v>
      </c>
    </row>
    <row r="22" spans="1:10" ht="12.75">
      <c r="A22" s="18" t="s">
        <v>172</v>
      </c>
      <c r="B22" s="18"/>
      <c r="C22" s="18"/>
      <c r="D22" s="19"/>
      <c r="E22">
        <f t="shared" si="0"/>
        <v>2</v>
      </c>
      <c r="H22">
        <f>Totaaloverzicht!H453</f>
        <v>1</v>
      </c>
      <c r="I22">
        <f>Totaaloverzicht!I453</f>
        <v>1</v>
      </c>
      <c r="J22">
        <f>Totaaloverzicht!J453</f>
        <v>0</v>
      </c>
    </row>
    <row r="23" spans="1:23" ht="12.75">
      <c r="A23" s="33" t="s">
        <v>76</v>
      </c>
      <c r="B23" s="33"/>
      <c r="C23" s="33"/>
      <c r="D23" s="34"/>
      <c r="E23">
        <f t="shared" si="0"/>
        <v>77</v>
      </c>
      <c r="I23">
        <f>Totaaloverzicht!I44</f>
        <v>7</v>
      </c>
      <c r="J23">
        <f>Totaaloverzicht!J44</f>
        <v>7</v>
      </c>
      <c r="K23">
        <f>Totaaloverzicht!K44</f>
        <v>7</v>
      </c>
      <c r="L23">
        <f>Totaaloverzicht!L44</f>
        <v>0</v>
      </c>
      <c r="M23">
        <f>Totaaloverzicht!M44</f>
        <v>14</v>
      </c>
      <c r="N23">
        <f>Totaaloverzicht!N44</f>
        <v>0</v>
      </c>
      <c r="O23">
        <f>Totaaloverzicht!O44</f>
        <v>11</v>
      </c>
      <c r="P23">
        <f>Totaaloverzicht!P44</f>
        <v>1</v>
      </c>
      <c r="Q23">
        <f>Totaaloverzicht!Q44</f>
        <v>4</v>
      </c>
      <c r="R23">
        <f>Totaaloverzicht!R44</f>
        <v>0</v>
      </c>
      <c r="S23">
        <f>Totaaloverzicht!S44</f>
        <v>7</v>
      </c>
      <c r="T23">
        <f>Totaaloverzicht!T44</f>
        <v>3</v>
      </c>
      <c r="U23">
        <f>Totaaloverzicht!U44</f>
        <v>0</v>
      </c>
      <c r="V23">
        <f>Totaaloverzicht!V44</f>
        <v>14</v>
      </c>
      <c r="W23">
        <f>Totaaloverzicht!W44</f>
        <v>2</v>
      </c>
    </row>
    <row r="24" spans="1:15" ht="12.75">
      <c r="A24" s="33" t="s">
        <v>114</v>
      </c>
      <c r="B24" s="33"/>
      <c r="C24" s="33"/>
      <c r="D24" s="34"/>
      <c r="E24">
        <f t="shared" si="0"/>
        <v>19</v>
      </c>
      <c r="I24">
        <f>Totaaloverzicht!I187</f>
        <v>3</v>
      </c>
      <c r="J24">
        <f>Totaaloverzicht!J187</f>
        <v>0</v>
      </c>
      <c r="K24">
        <f>Totaaloverzicht!K187</f>
        <v>3</v>
      </c>
      <c r="L24">
        <f>Totaaloverzicht!L187</f>
        <v>0</v>
      </c>
      <c r="M24">
        <f>Totaaloverzicht!M187</f>
        <v>10</v>
      </c>
      <c r="N24">
        <f>Totaaloverzicht!N187</f>
        <v>3</v>
      </c>
      <c r="O24">
        <f>Totaaloverzicht!O187</f>
        <v>0</v>
      </c>
    </row>
    <row r="25" spans="1:13" ht="12.75">
      <c r="A25" s="33" t="s">
        <v>117</v>
      </c>
      <c r="B25" s="33"/>
      <c r="C25" s="33"/>
      <c r="D25" s="34"/>
      <c r="E25">
        <f t="shared" si="0"/>
        <v>10</v>
      </c>
      <c r="I25">
        <f>Totaaloverzicht!I213</f>
        <v>7</v>
      </c>
      <c r="J25">
        <f>Totaaloverzicht!J213</f>
        <v>0</v>
      </c>
      <c r="K25">
        <f>Totaaloverzicht!K213</f>
        <v>0</v>
      </c>
      <c r="L25">
        <f>Totaaloverzicht!L213</f>
        <v>0</v>
      </c>
      <c r="M25">
        <f>Totaaloverzicht!M213</f>
        <v>3</v>
      </c>
    </row>
    <row r="26" spans="1:36" ht="12.75">
      <c r="A26" s="33" t="s">
        <v>141</v>
      </c>
      <c r="B26" s="33"/>
      <c r="C26" s="33"/>
      <c r="D26" s="34"/>
      <c r="E26">
        <f t="shared" si="0"/>
        <v>123</v>
      </c>
      <c r="I26">
        <f>Totaaloverzicht!I331</f>
        <v>0</v>
      </c>
      <c r="J26">
        <f>Totaaloverzicht!J331</f>
        <v>0</v>
      </c>
      <c r="K26">
        <f>Totaaloverzicht!K331</f>
        <v>0</v>
      </c>
      <c r="L26">
        <f>Totaaloverzicht!L331</f>
        <v>0</v>
      </c>
      <c r="M26">
        <f>Totaaloverzicht!M331</f>
        <v>7</v>
      </c>
      <c r="N26">
        <f>Totaaloverzicht!N331</f>
        <v>8</v>
      </c>
      <c r="O26">
        <f>Totaaloverzicht!O331</f>
        <v>3</v>
      </c>
      <c r="P26">
        <f>Totaaloverzicht!P331</f>
        <v>0</v>
      </c>
      <c r="Q26">
        <f>Totaaloverzicht!Q331</f>
        <v>3</v>
      </c>
      <c r="R26">
        <f>Totaaloverzicht!R331</f>
        <v>5</v>
      </c>
      <c r="S26">
        <f>Totaaloverzicht!S331</f>
        <v>13</v>
      </c>
      <c r="T26">
        <f>Totaaloverzicht!T331</f>
        <v>3</v>
      </c>
      <c r="U26">
        <f>Totaaloverzicht!U331</f>
        <v>1</v>
      </c>
      <c r="V26">
        <f>Totaaloverzicht!V331</f>
        <v>14</v>
      </c>
      <c r="W26">
        <f>Totaaloverzicht!W331</f>
        <v>3</v>
      </c>
      <c r="X26">
        <f>Totaaloverzicht!X331</f>
        <v>6</v>
      </c>
      <c r="Y26">
        <f>Totaaloverzicht!Y331</f>
        <v>0</v>
      </c>
      <c r="Z26">
        <f>Totaaloverzicht!Z331</f>
        <v>9</v>
      </c>
      <c r="AA26">
        <f>Totaaloverzicht!AA331</f>
        <v>12</v>
      </c>
      <c r="AB26">
        <f>Totaaloverzicht!AB331</f>
        <v>0</v>
      </c>
      <c r="AC26">
        <f>Totaaloverzicht!AC331</f>
        <v>9</v>
      </c>
      <c r="AD26">
        <f>Totaaloverzicht!AD331</f>
        <v>1</v>
      </c>
      <c r="AE26">
        <f>Totaaloverzicht!AE331</f>
        <v>2</v>
      </c>
      <c r="AF26">
        <f>Totaaloverzicht!AF331</f>
        <v>0</v>
      </c>
      <c r="AG26">
        <f>Totaaloverzicht!AG331</f>
        <v>9</v>
      </c>
      <c r="AH26">
        <f>Totaaloverzicht!AH331</f>
        <v>5</v>
      </c>
      <c r="AI26">
        <f>Totaaloverzicht!AI331</f>
        <v>1</v>
      </c>
      <c r="AJ26">
        <f>Totaaloverzicht!AJ331</f>
        <v>9</v>
      </c>
    </row>
    <row r="27" spans="1:31" ht="12.75">
      <c r="A27" s="33" t="s">
        <v>166</v>
      </c>
      <c r="B27" s="33"/>
      <c r="C27" s="33"/>
      <c r="D27" s="34"/>
      <c r="E27">
        <f t="shared" si="0"/>
        <v>92</v>
      </c>
      <c r="I27">
        <f>Totaaloverzicht!I417</f>
        <v>3</v>
      </c>
      <c r="J27">
        <f>Totaaloverzicht!J417</f>
        <v>8</v>
      </c>
      <c r="K27">
        <f>Totaaloverzicht!K417</f>
        <v>6</v>
      </c>
      <c r="L27">
        <f>Totaaloverzicht!L417</f>
        <v>0</v>
      </c>
      <c r="M27">
        <f>Totaaloverzicht!M417</f>
        <v>6</v>
      </c>
      <c r="N27">
        <f>Totaaloverzicht!N417</f>
        <v>1</v>
      </c>
      <c r="O27">
        <f>Totaaloverzicht!O417</f>
        <v>15</v>
      </c>
      <c r="P27">
        <f>Totaaloverzicht!P417</f>
        <v>0</v>
      </c>
      <c r="Q27">
        <f>Totaaloverzicht!Q417</f>
        <v>6</v>
      </c>
      <c r="R27">
        <f>Totaaloverzicht!R417</f>
        <v>1</v>
      </c>
      <c r="S27">
        <f>Totaaloverzicht!S417</f>
        <v>3</v>
      </c>
      <c r="T27">
        <f>Totaaloverzicht!T417</f>
        <v>6</v>
      </c>
      <c r="U27">
        <f>Totaaloverzicht!U417</f>
        <v>0</v>
      </c>
      <c r="V27">
        <f>Totaaloverzicht!V417</f>
        <v>6</v>
      </c>
      <c r="W27">
        <f>Totaaloverzicht!W417</f>
        <v>3</v>
      </c>
      <c r="X27">
        <f>Totaaloverzicht!X417</f>
        <v>1</v>
      </c>
      <c r="Y27">
        <f>Totaaloverzicht!Y417</f>
        <v>6</v>
      </c>
      <c r="Z27">
        <f>Totaaloverzicht!Z417</f>
        <v>7</v>
      </c>
      <c r="AA27">
        <f>Totaaloverzicht!AA417</f>
        <v>0</v>
      </c>
      <c r="AB27">
        <f>Totaaloverzicht!AB417</f>
        <v>0</v>
      </c>
      <c r="AC27">
        <f>Totaaloverzicht!AC417</f>
        <v>3</v>
      </c>
      <c r="AD27">
        <f>Totaaloverzicht!AD417</f>
        <v>5</v>
      </c>
      <c r="AE27">
        <f>Totaaloverzicht!AE417</f>
        <v>6</v>
      </c>
    </row>
    <row r="28" spans="1:12" ht="12.75">
      <c r="A28" s="33" t="s">
        <v>181</v>
      </c>
      <c r="B28" s="33"/>
      <c r="C28" s="33"/>
      <c r="D28" s="34"/>
      <c r="E28">
        <f t="shared" si="0"/>
        <v>1</v>
      </c>
      <c r="I28">
        <f>Totaaloverzicht!I482</f>
        <v>2</v>
      </c>
      <c r="J28">
        <f>Totaaloverzicht!J482</f>
        <v>0</v>
      </c>
      <c r="K28">
        <f>Totaaloverzicht!K482</f>
        <v>-1</v>
      </c>
      <c r="L28">
        <f>Totaaloverzicht!L482</f>
        <v>0</v>
      </c>
    </row>
    <row r="29" spans="1:13" ht="12.75">
      <c r="A29" s="33" t="s">
        <v>175</v>
      </c>
      <c r="B29" s="33"/>
      <c r="C29" s="33"/>
      <c r="D29" s="34"/>
      <c r="E29">
        <f t="shared" si="0"/>
        <v>3</v>
      </c>
      <c r="K29">
        <f>Totaaloverzicht!K458</f>
        <v>4</v>
      </c>
      <c r="L29">
        <f>Totaaloverzicht!L458</f>
        <v>0</v>
      </c>
      <c r="M29">
        <f>Totaaloverzicht!M458</f>
        <v>-1</v>
      </c>
    </row>
    <row r="30" spans="1:22" ht="12.75">
      <c r="A30" s="33" t="s">
        <v>146</v>
      </c>
      <c r="B30" s="33"/>
      <c r="C30" s="33"/>
      <c r="D30" s="34"/>
      <c r="E30">
        <f t="shared" si="0"/>
        <v>21</v>
      </c>
      <c r="M30">
        <f>Totaaloverzicht!M340</f>
        <v>4</v>
      </c>
      <c r="N30">
        <f>Totaaloverzicht!N340</f>
        <v>0</v>
      </c>
      <c r="O30">
        <f>Totaaloverzicht!O340</f>
        <v>-1</v>
      </c>
      <c r="P30">
        <f>Totaaloverzicht!P340</f>
        <v>1</v>
      </c>
      <c r="Q30">
        <f>Totaaloverzicht!Q340</f>
        <v>4</v>
      </c>
      <c r="R30">
        <f>Totaaloverzicht!R340</f>
        <v>3</v>
      </c>
      <c r="S30">
        <f>Totaaloverzicht!S340</f>
        <v>4</v>
      </c>
      <c r="T30">
        <f>Totaaloverzicht!T340</f>
        <v>4</v>
      </c>
      <c r="U30">
        <f>Totaaloverzicht!U340</f>
        <v>1</v>
      </c>
      <c r="V30">
        <f>Totaaloverzicht!V340</f>
        <v>1</v>
      </c>
    </row>
    <row r="31" spans="1:15" ht="12.75">
      <c r="A31" s="33" t="s">
        <v>116</v>
      </c>
      <c r="B31" s="33"/>
      <c r="C31" s="33"/>
      <c r="D31" s="34"/>
      <c r="E31">
        <f t="shared" si="0"/>
        <v>8</v>
      </c>
      <c r="N31">
        <f>Totaaloverzicht!N211</f>
        <v>5</v>
      </c>
      <c r="O31">
        <f>Totaaloverzicht!O211</f>
        <v>3</v>
      </c>
    </row>
    <row r="32" spans="1:29" ht="12.75">
      <c r="A32" s="33" t="s">
        <v>173</v>
      </c>
      <c r="B32" s="33"/>
      <c r="C32" s="33"/>
      <c r="D32" s="34"/>
      <c r="E32">
        <f t="shared" si="0"/>
        <v>26</v>
      </c>
      <c r="N32">
        <f>Totaaloverzicht!N455</f>
        <v>8</v>
      </c>
      <c r="O32">
        <f>Totaaloverzicht!O455</f>
        <v>2</v>
      </c>
      <c r="P32">
        <f>Totaaloverzicht!P455</f>
        <v>1</v>
      </c>
      <c r="Q32">
        <f>Totaaloverzicht!Q455</f>
        <v>-1</v>
      </c>
      <c r="R32">
        <f>Totaaloverzicht!R455</f>
        <v>4</v>
      </c>
      <c r="S32">
        <f>Totaaloverzicht!S455</f>
        <v>0</v>
      </c>
      <c r="T32">
        <f>Totaaloverzicht!T455</f>
        <v>3</v>
      </c>
      <c r="U32">
        <f>Totaaloverzicht!U455</f>
        <v>0</v>
      </c>
      <c r="V32">
        <f>Totaaloverzicht!V455</f>
        <v>1</v>
      </c>
      <c r="W32">
        <f>Totaaloverzicht!W455</f>
        <v>3</v>
      </c>
      <c r="X32">
        <f>Totaaloverzicht!X455</f>
        <v>2</v>
      </c>
      <c r="Y32">
        <f>Totaaloverzicht!Y455</f>
        <v>0</v>
      </c>
      <c r="Z32">
        <f>Totaaloverzicht!Z455</f>
        <v>3</v>
      </c>
      <c r="AA32">
        <f>Totaaloverzicht!AA455</f>
        <v>0</v>
      </c>
      <c r="AB32">
        <f>Totaaloverzicht!AB455</f>
        <v>0</v>
      </c>
      <c r="AC32">
        <f>Totaaloverzicht!AC455</f>
        <v>0</v>
      </c>
    </row>
    <row r="33" spans="1:22" ht="12.75">
      <c r="A33" s="33" t="s">
        <v>185</v>
      </c>
      <c r="B33" s="33"/>
      <c r="C33" s="33"/>
      <c r="D33" s="34"/>
      <c r="E33">
        <f t="shared" si="0"/>
        <v>1</v>
      </c>
      <c r="P33">
        <f>Totaaloverzicht!P495</f>
        <v>1</v>
      </c>
      <c r="Q33">
        <f>Totaaloverzicht!Q495</f>
        <v>0</v>
      </c>
      <c r="R33">
        <f>Totaaloverzicht!R495</f>
        <v>0</v>
      </c>
      <c r="S33">
        <f>Totaaloverzicht!S495</f>
        <v>0</v>
      </c>
      <c r="T33">
        <f>Totaaloverzicht!T495</f>
        <v>0</v>
      </c>
      <c r="U33">
        <f>Totaaloverzicht!U495</f>
        <v>0</v>
      </c>
      <c r="V33">
        <f>Totaaloverzicht!V495</f>
        <v>0</v>
      </c>
    </row>
    <row r="34" spans="1:35" ht="12.75">
      <c r="A34" s="33" t="s">
        <v>113</v>
      </c>
      <c r="B34" s="33"/>
      <c r="C34" s="33"/>
      <c r="D34" s="34"/>
      <c r="E34">
        <f t="shared" si="0"/>
        <v>49</v>
      </c>
      <c r="P34">
        <f>Totaaloverzicht!P182</f>
        <v>1</v>
      </c>
      <c r="Q34">
        <f>Totaaloverzicht!Q182</f>
        <v>2</v>
      </c>
      <c r="R34">
        <f>Totaaloverzicht!R182</f>
        <v>9</v>
      </c>
      <c r="S34">
        <f>Totaaloverzicht!S182</f>
        <v>10</v>
      </c>
      <c r="T34">
        <f>Totaaloverzicht!T182</f>
        <v>0</v>
      </c>
      <c r="U34">
        <f>Totaaloverzicht!U182</f>
        <v>1</v>
      </c>
      <c r="V34">
        <f>Totaaloverzicht!V182</f>
        <v>7</v>
      </c>
      <c r="W34">
        <f>Totaaloverzicht!W182</f>
        <v>5</v>
      </c>
      <c r="X34">
        <f>Totaaloverzicht!X182</f>
        <v>1</v>
      </c>
      <c r="Y34">
        <f>Totaaloverzicht!Y182</f>
        <v>0</v>
      </c>
      <c r="Z34">
        <f>Totaaloverzicht!Z182</f>
        <v>0</v>
      </c>
      <c r="AA34">
        <f>Totaaloverzicht!AA182</f>
        <v>0</v>
      </c>
      <c r="AB34">
        <f>Totaaloverzicht!AB182</f>
        <v>3</v>
      </c>
      <c r="AC34">
        <f>Totaaloverzicht!AC182</f>
        <v>0</v>
      </c>
      <c r="AD34">
        <f>Totaaloverzicht!AD182</f>
        <v>3</v>
      </c>
      <c r="AE34">
        <f>Totaaloverzicht!AE182</f>
        <v>1</v>
      </c>
      <c r="AF34">
        <f>Totaaloverzicht!AF182</f>
        <v>0</v>
      </c>
      <c r="AG34">
        <f>Totaaloverzicht!AG182</f>
        <v>3</v>
      </c>
      <c r="AH34">
        <f>Totaaloverzicht!AH182</f>
        <v>3</v>
      </c>
      <c r="AI34">
        <f>Totaaloverzicht!AI182</f>
        <v>0</v>
      </c>
    </row>
    <row r="35" spans="1:36" ht="12.75">
      <c r="A35" s="33" t="s">
        <v>120</v>
      </c>
      <c r="B35" s="33"/>
      <c r="C35" s="33"/>
      <c r="D35" s="34"/>
      <c r="E35">
        <f t="shared" si="0"/>
        <v>87</v>
      </c>
      <c r="P35">
        <f>Totaaloverzicht!P220</f>
        <v>0</v>
      </c>
      <c r="Q35">
        <f>Totaaloverzicht!Q220</f>
        <v>6</v>
      </c>
      <c r="R35">
        <f>Totaaloverzicht!R220</f>
        <v>12</v>
      </c>
      <c r="S35">
        <f>Totaaloverzicht!S220</f>
        <v>5</v>
      </c>
      <c r="T35">
        <f>Totaaloverzicht!T220</f>
        <v>7</v>
      </c>
      <c r="U35">
        <f>Totaaloverzicht!U220</f>
        <v>0</v>
      </c>
      <c r="V35">
        <f>Totaaloverzicht!V220</f>
        <v>3</v>
      </c>
      <c r="W35">
        <f>Totaaloverzicht!W220</f>
        <v>4</v>
      </c>
      <c r="X35">
        <f>Totaaloverzicht!X220</f>
        <v>9</v>
      </c>
      <c r="Y35">
        <f>Totaaloverzicht!Y220</f>
        <v>6</v>
      </c>
      <c r="Z35">
        <f>Totaaloverzicht!Z220</f>
        <v>0</v>
      </c>
      <c r="AA35">
        <f>Totaaloverzicht!AA220</f>
        <v>0</v>
      </c>
      <c r="AB35">
        <f>Totaaloverzicht!AB220</f>
        <v>1</v>
      </c>
      <c r="AC35">
        <f>Totaaloverzicht!AC220</f>
        <v>9</v>
      </c>
      <c r="AD35">
        <f>Totaaloverzicht!AD220</f>
        <v>6</v>
      </c>
      <c r="AE35">
        <f>Totaaloverzicht!AE220</f>
        <v>8</v>
      </c>
      <c r="AF35">
        <f>Totaaloverzicht!AF220</f>
        <v>4</v>
      </c>
      <c r="AG35">
        <f>Totaaloverzicht!AG220</f>
        <v>1</v>
      </c>
      <c r="AH35">
        <f>Totaaloverzicht!AH220</f>
        <v>0</v>
      </c>
      <c r="AI35">
        <f>Totaaloverzicht!AI220</f>
        <v>8</v>
      </c>
      <c r="AJ35">
        <f>Totaaloverzicht!AJ220</f>
        <v>-2</v>
      </c>
    </row>
    <row r="36" spans="1:37" ht="12.75">
      <c r="A36" s="33" t="s">
        <v>137</v>
      </c>
      <c r="B36" s="33" t="s">
        <v>40</v>
      </c>
      <c r="C36" s="33" t="s">
        <v>69</v>
      </c>
      <c r="D36" s="34">
        <v>500000</v>
      </c>
      <c r="E36">
        <f t="shared" si="0"/>
        <v>34</v>
      </c>
      <c r="S36">
        <f>Totaaloverzicht!S288</f>
        <v>2</v>
      </c>
      <c r="T36">
        <f>Totaaloverzicht!T288</f>
        <v>0</v>
      </c>
      <c r="U36">
        <f>Totaaloverzicht!U288</f>
        <v>4</v>
      </c>
      <c r="V36">
        <f>Totaaloverzicht!V288</f>
        <v>4</v>
      </c>
      <c r="W36">
        <f>Totaaloverzicht!W288</f>
        <v>0</v>
      </c>
      <c r="X36">
        <f>Totaaloverzicht!X288</f>
        <v>1</v>
      </c>
      <c r="Y36">
        <f>Totaaloverzicht!Y288</f>
        <v>3</v>
      </c>
      <c r="Z36">
        <f>Totaaloverzicht!Z288</f>
        <v>0</v>
      </c>
      <c r="AA36">
        <f>Totaaloverzicht!AA288</f>
        <v>0</v>
      </c>
      <c r="AB36">
        <f>Totaaloverzicht!AB288</f>
        <v>-1</v>
      </c>
      <c r="AC36">
        <f>Totaaloverzicht!AC288</f>
        <v>3</v>
      </c>
      <c r="AD36">
        <f>Totaaloverzicht!AD288</f>
        <v>3</v>
      </c>
      <c r="AE36">
        <f>Totaaloverzicht!AE288</f>
        <v>0</v>
      </c>
      <c r="AF36">
        <f>Totaaloverzicht!AF288</f>
        <v>9</v>
      </c>
      <c r="AG36">
        <f>Totaaloverzicht!AG288</f>
        <v>0</v>
      </c>
      <c r="AH36">
        <f>Totaaloverzicht!AH288</f>
        <v>3</v>
      </c>
      <c r="AI36">
        <f>Totaaloverzicht!AI288</f>
        <v>3</v>
      </c>
      <c r="AJ36">
        <f>Totaaloverzicht!AJ288</f>
        <v>0</v>
      </c>
      <c r="AK36">
        <f>Totaaloverzicht!AK288</f>
        <v>0</v>
      </c>
    </row>
    <row r="37" spans="1:30" ht="12.75">
      <c r="A37" s="33" t="s">
        <v>101</v>
      </c>
      <c r="B37" s="33"/>
      <c r="C37" s="33"/>
      <c r="D37" s="34"/>
      <c r="E37">
        <f t="shared" si="0"/>
        <v>14</v>
      </c>
      <c r="W37">
        <f>Totaaloverzicht!W139</f>
        <v>0</v>
      </c>
      <c r="X37">
        <f>Totaaloverzicht!X139</f>
        <v>4</v>
      </c>
      <c r="Y37">
        <f>Totaaloverzicht!Y139</f>
        <v>6</v>
      </c>
      <c r="Z37">
        <f>Totaaloverzicht!Z139</f>
        <v>0</v>
      </c>
      <c r="AA37">
        <f>Totaaloverzicht!AA139</f>
        <v>3</v>
      </c>
      <c r="AB37">
        <f>Totaaloverzicht!AB139</f>
        <v>6</v>
      </c>
      <c r="AC37">
        <f>Totaaloverzicht!AC139</f>
        <v>0</v>
      </c>
      <c r="AD37">
        <f>Totaaloverzicht!AD139</f>
        <v>-5</v>
      </c>
    </row>
    <row r="38" spans="1:23" ht="12.75">
      <c r="A38" s="33" t="s">
        <v>145</v>
      </c>
      <c r="B38" s="33"/>
      <c r="C38" s="33"/>
      <c r="D38" s="34"/>
      <c r="E38">
        <f t="shared" si="0"/>
        <v>-1</v>
      </c>
      <c r="W38">
        <f>Totaaloverzicht!W339</f>
        <v>-1</v>
      </c>
    </row>
    <row r="39" spans="1:37" ht="12.75">
      <c r="A39" s="33" t="s">
        <v>152</v>
      </c>
      <c r="B39" s="33" t="s">
        <v>42</v>
      </c>
      <c r="C39" s="33" t="s">
        <v>69</v>
      </c>
      <c r="D39" s="34">
        <v>2000000</v>
      </c>
      <c r="E39">
        <f t="shared" si="0"/>
        <v>29</v>
      </c>
      <c r="W39">
        <f>Totaaloverzicht!W369</f>
        <v>3</v>
      </c>
      <c r="X39">
        <f>Totaaloverzicht!X369</f>
        <v>0</v>
      </c>
      <c r="Y39">
        <f>Totaaloverzicht!Y369</f>
        <v>4</v>
      </c>
      <c r="Z39">
        <f>Totaaloverzicht!Z369</f>
        <v>0</v>
      </c>
      <c r="AA39">
        <f>Totaaloverzicht!AA369</f>
        <v>4</v>
      </c>
      <c r="AB39">
        <f>Totaaloverzicht!AB369</f>
        <v>0</v>
      </c>
      <c r="AC39">
        <f>Totaaloverzicht!AC369</f>
        <v>-1</v>
      </c>
      <c r="AD39">
        <f>Totaaloverzicht!AD369</f>
        <v>1</v>
      </c>
      <c r="AE39">
        <f>Totaaloverzicht!AE369</f>
        <v>4</v>
      </c>
      <c r="AF39">
        <f>Totaaloverzicht!AF369</f>
        <v>4</v>
      </c>
      <c r="AG39">
        <f>Totaaloverzicht!AG369</f>
        <v>2</v>
      </c>
      <c r="AH39">
        <f>Totaaloverzicht!AH369</f>
        <v>0</v>
      </c>
      <c r="AI39">
        <f>Totaaloverzicht!AI369</f>
        <v>2</v>
      </c>
      <c r="AJ39">
        <f>Totaaloverzicht!AJ369</f>
        <v>4</v>
      </c>
      <c r="AK39">
        <f>Totaaloverzicht!AK369</f>
        <v>2</v>
      </c>
    </row>
    <row r="40" spans="1:35" ht="12.75">
      <c r="A40" s="33" t="s">
        <v>128</v>
      </c>
      <c r="B40" s="33"/>
      <c r="C40" s="33"/>
      <c r="D40" s="34"/>
      <c r="E40">
        <f t="shared" si="0"/>
        <v>20</v>
      </c>
      <c r="W40">
        <f>Totaaloverzicht!W269</f>
        <v>0</v>
      </c>
      <c r="X40">
        <f>Totaaloverzicht!X269</f>
        <v>0</v>
      </c>
      <c r="Y40">
        <f>Totaaloverzicht!Y269</f>
        <v>0</v>
      </c>
      <c r="Z40">
        <f>Totaaloverzicht!Z269</f>
        <v>0</v>
      </c>
      <c r="AA40">
        <f>Totaaloverzicht!AA269</f>
        <v>0</v>
      </c>
      <c r="AB40">
        <f>Totaaloverzicht!AB269</f>
        <v>11</v>
      </c>
      <c r="AC40">
        <f>Totaaloverzicht!AC269</f>
        <v>3</v>
      </c>
      <c r="AD40">
        <f>Totaaloverzicht!AD269</f>
        <v>1</v>
      </c>
      <c r="AE40">
        <f>Totaaloverzicht!AE269</f>
        <v>1</v>
      </c>
      <c r="AF40">
        <f>Totaaloverzicht!AF269</f>
        <v>3</v>
      </c>
      <c r="AG40">
        <f>Totaaloverzicht!AG269</f>
        <v>1</v>
      </c>
      <c r="AH40">
        <f>Totaaloverzicht!AH269</f>
        <v>0</v>
      </c>
      <c r="AI40">
        <f>Totaaloverzicht!AI269</f>
        <v>0</v>
      </c>
    </row>
    <row r="41" spans="1:35" ht="12.75">
      <c r="A41" s="33" t="s">
        <v>73</v>
      </c>
      <c r="B41" s="33"/>
      <c r="C41" s="33"/>
      <c r="D41" s="34"/>
      <c r="E41">
        <f t="shared" si="0"/>
        <v>32</v>
      </c>
      <c r="X41">
        <f>Totaaloverzicht!X38</f>
        <v>5</v>
      </c>
      <c r="Y41">
        <f>Totaaloverzicht!Y38</f>
        <v>5</v>
      </c>
      <c r="Z41">
        <f>Totaaloverzicht!Z38</f>
        <v>2</v>
      </c>
      <c r="AA41">
        <f>Totaaloverzicht!AA38</f>
        <v>4</v>
      </c>
      <c r="AB41">
        <f>Totaaloverzicht!AB38</f>
        <v>1</v>
      </c>
      <c r="AC41">
        <f>Totaaloverzicht!AC38</f>
        <v>4</v>
      </c>
      <c r="AD41">
        <f>Totaaloverzicht!AD38</f>
        <v>3</v>
      </c>
      <c r="AE41">
        <f>Totaaloverzicht!AE38</f>
        <v>1</v>
      </c>
      <c r="AF41">
        <f>Totaaloverzicht!AF38</f>
        <v>-1</v>
      </c>
      <c r="AG41">
        <f>Totaaloverzicht!AG38</f>
        <v>0</v>
      </c>
      <c r="AH41">
        <f>Totaaloverzicht!AH38</f>
        <v>4</v>
      </c>
      <c r="AI41">
        <f>Totaaloverzicht!AI38</f>
        <v>4</v>
      </c>
    </row>
    <row r="42" spans="1:37" ht="12.75">
      <c r="A42" s="33" t="s">
        <v>149</v>
      </c>
      <c r="B42" s="33" t="s">
        <v>144</v>
      </c>
      <c r="C42" s="33" t="s">
        <v>68</v>
      </c>
      <c r="D42" s="34">
        <v>2500000</v>
      </c>
      <c r="E42">
        <f t="shared" si="0"/>
        <v>28</v>
      </c>
      <c r="X42">
        <f>Totaaloverzicht!X351</f>
        <v>-1</v>
      </c>
      <c r="Y42">
        <f>Totaaloverzicht!Y351</f>
        <v>3</v>
      </c>
      <c r="Z42">
        <f>Totaaloverzicht!Z351</f>
        <v>0</v>
      </c>
      <c r="AA42">
        <f>Totaaloverzicht!AA351</f>
        <v>5</v>
      </c>
      <c r="AB42">
        <f>Totaaloverzicht!AB351</f>
        <v>1</v>
      </c>
      <c r="AC42">
        <f>Totaaloverzicht!AC351</f>
        <v>0</v>
      </c>
      <c r="AD42">
        <f>Totaaloverzicht!AD351</f>
        <v>3</v>
      </c>
      <c r="AE42">
        <f>Totaaloverzicht!AE351</f>
        <v>7</v>
      </c>
      <c r="AF42">
        <f>Totaaloverzicht!AF351</f>
        <v>3</v>
      </c>
      <c r="AG42">
        <f>Totaaloverzicht!AG351</f>
        <v>0</v>
      </c>
      <c r="AH42">
        <f>Totaaloverzicht!AH351</f>
        <v>2</v>
      </c>
      <c r="AI42">
        <f>Totaaloverzicht!AI351</f>
        <v>3</v>
      </c>
      <c r="AJ42">
        <f>Totaaloverzicht!AJ351</f>
        <v>-1</v>
      </c>
      <c r="AK42">
        <f>Totaaloverzicht!AK351</f>
        <v>3</v>
      </c>
    </row>
    <row r="43" spans="1:37" ht="12.75">
      <c r="A43" s="32" t="s">
        <v>176</v>
      </c>
      <c r="B43" s="32" t="s">
        <v>44</v>
      </c>
      <c r="C43" s="32" t="s">
        <v>69</v>
      </c>
      <c r="D43" s="36">
        <v>1500000</v>
      </c>
      <c r="E43">
        <f t="shared" si="0"/>
        <v>24</v>
      </c>
      <c r="AD43">
        <f>Totaaloverzicht!AD459</f>
        <v>2</v>
      </c>
      <c r="AE43">
        <f>Totaaloverzicht!AE459</f>
        <v>1</v>
      </c>
      <c r="AF43">
        <f>Totaaloverzicht!AF459</f>
        <v>3</v>
      </c>
      <c r="AG43">
        <f>Totaaloverzicht!AG459</f>
        <v>2</v>
      </c>
      <c r="AH43">
        <f>Totaaloverzicht!AH459</f>
        <v>3</v>
      </c>
      <c r="AI43">
        <f>Totaaloverzicht!AI459</f>
        <v>4</v>
      </c>
      <c r="AJ43">
        <f>Totaaloverzicht!AJ459</f>
        <v>9</v>
      </c>
      <c r="AK43">
        <f>Totaaloverzicht!AK459</f>
        <v>0</v>
      </c>
    </row>
    <row r="44" spans="1:35" ht="12.75">
      <c r="A44" s="32" t="s">
        <v>180</v>
      </c>
      <c r="B44" s="32"/>
      <c r="C44" s="32"/>
      <c r="D44" s="36"/>
      <c r="E44">
        <f t="shared" si="0"/>
        <v>10</v>
      </c>
      <c r="AE44">
        <f>Totaaloverzicht!AE479</f>
        <v>3</v>
      </c>
      <c r="AF44">
        <f>Totaaloverzicht!AF479</f>
        <v>0</v>
      </c>
      <c r="AG44">
        <f>Totaaloverzicht!AG479</f>
        <v>6</v>
      </c>
      <c r="AH44">
        <f>Totaaloverzicht!AH479</f>
        <v>1</v>
      </c>
      <c r="AI44">
        <f>Totaaloverzicht!AI479</f>
        <v>0</v>
      </c>
    </row>
    <row r="45" spans="1:35" ht="12.75">
      <c r="A45" s="32" t="s">
        <v>220</v>
      </c>
      <c r="B45" s="32"/>
      <c r="C45" s="32"/>
      <c r="D45" s="36"/>
      <c r="E45">
        <f t="shared" si="0"/>
        <v>4</v>
      </c>
      <c r="AF45">
        <f>Totaaloverzicht!AF420</f>
        <v>0</v>
      </c>
      <c r="AG45">
        <f>Totaaloverzicht!AG420</f>
        <v>1</v>
      </c>
      <c r="AH45">
        <f>Totaaloverzicht!AH420</f>
        <v>2</v>
      </c>
      <c r="AI45">
        <f>Totaaloverzicht!AI420</f>
        <v>1</v>
      </c>
    </row>
    <row r="46" spans="1:37" ht="12.75">
      <c r="A46" s="32" t="s">
        <v>109</v>
      </c>
      <c r="B46" s="32" t="s">
        <v>110</v>
      </c>
      <c r="C46" s="32" t="s">
        <v>60</v>
      </c>
      <c r="D46" s="36">
        <v>1500000</v>
      </c>
      <c r="E46">
        <f t="shared" si="0"/>
        <v>7</v>
      </c>
      <c r="AJ46">
        <f>Totaaloverzicht!AJ166</f>
        <v>3</v>
      </c>
      <c r="AK46">
        <f>Totaaloverzicht!AK166</f>
        <v>4</v>
      </c>
    </row>
    <row r="47" spans="1:37" ht="12.75">
      <c r="A47" s="32" t="s">
        <v>64</v>
      </c>
      <c r="B47" s="32" t="s">
        <v>38</v>
      </c>
      <c r="C47" s="32" t="s">
        <v>69</v>
      </c>
      <c r="D47" s="36">
        <v>2000000</v>
      </c>
      <c r="E47">
        <f t="shared" si="0"/>
        <v>10</v>
      </c>
      <c r="AJ47">
        <f>Totaaloverzicht!AJ9</f>
        <v>6</v>
      </c>
      <c r="AK47">
        <f>Totaaloverzicht!AK9</f>
        <v>4</v>
      </c>
    </row>
    <row r="48" spans="1:37" ht="12.75">
      <c r="A48" s="32" t="s">
        <v>162</v>
      </c>
      <c r="B48" s="32" t="s">
        <v>157</v>
      </c>
      <c r="C48" s="32" t="s">
        <v>68</v>
      </c>
      <c r="D48" s="36">
        <v>750000</v>
      </c>
      <c r="E48">
        <f t="shared" si="0"/>
        <v>14</v>
      </c>
      <c r="AJ48">
        <f>Totaaloverzicht!AJ402</f>
        <v>13</v>
      </c>
      <c r="AK48">
        <f>Totaaloverzicht!AK402</f>
        <v>1</v>
      </c>
    </row>
    <row r="49" spans="1:37" ht="12.75">
      <c r="A49" s="32" t="s">
        <v>184</v>
      </c>
      <c r="B49" s="32" t="s">
        <v>45</v>
      </c>
      <c r="C49" s="32" t="s">
        <v>68</v>
      </c>
      <c r="D49" s="36">
        <v>1500000</v>
      </c>
      <c r="E49">
        <f t="shared" si="0"/>
        <v>4</v>
      </c>
      <c r="AJ49">
        <f>Totaaloverzicht!AJ492</f>
        <v>3</v>
      </c>
      <c r="AK49">
        <f>Totaaloverzicht!AK492</f>
        <v>1</v>
      </c>
    </row>
    <row r="50" spans="1:37" ht="12.75">
      <c r="A50" s="32" t="s">
        <v>79</v>
      </c>
      <c r="B50" s="32" t="s">
        <v>37</v>
      </c>
      <c r="C50" s="32" t="s">
        <v>70</v>
      </c>
      <c r="D50" s="36">
        <v>1500000</v>
      </c>
      <c r="E50">
        <f t="shared" si="0"/>
        <v>13</v>
      </c>
      <c r="AJ50">
        <f>Totaaloverzicht!AJ52</f>
        <v>5</v>
      </c>
      <c r="AK50">
        <f>Totaaloverzicht!AK52</f>
        <v>8</v>
      </c>
    </row>
    <row r="51" spans="1:37" ht="12.75">
      <c r="A51" s="32" t="s">
        <v>426</v>
      </c>
      <c r="B51" s="32" t="s">
        <v>39</v>
      </c>
      <c r="C51" s="32" t="s">
        <v>70</v>
      </c>
      <c r="D51" s="36">
        <v>1000000</v>
      </c>
      <c r="E51">
        <f t="shared" si="0"/>
        <v>1</v>
      </c>
      <c r="AK51">
        <f>Totaaloverzicht!AK216</f>
        <v>1</v>
      </c>
    </row>
    <row r="52" spans="1:37" ht="12.75">
      <c r="A52" s="32" t="s">
        <v>538</v>
      </c>
      <c r="B52" s="32" t="s">
        <v>41</v>
      </c>
      <c r="C52" s="32" t="s">
        <v>70</v>
      </c>
      <c r="D52" s="36">
        <v>4000000</v>
      </c>
      <c r="E52">
        <f t="shared" si="0"/>
        <v>4</v>
      </c>
      <c r="AK52">
        <f>Totaaloverzicht!AK332</f>
        <v>4</v>
      </c>
    </row>
    <row r="54" spans="6:37" ht="12.75">
      <c r="F54" s="1">
        <f aca="true" t="shared" si="1" ref="F54:AJ54">SUM(F6:F52)</f>
        <v>29</v>
      </c>
      <c r="G54" s="1">
        <f t="shared" si="1"/>
        <v>40</v>
      </c>
      <c r="H54" s="1">
        <f t="shared" si="1"/>
        <v>10</v>
      </c>
      <c r="I54" s="1">
        <f t="shared" si="1"/>
        <v>34</v>
      </c>
      <c r="J54" s="1">
        <f t="shared" si="1"/>
        <v>18</v>
      </c>
      <c r="K54" s="1">
        <f t="shared" si="1"/>
        <v>32</v>
      </c>
      <c r="L54" s="1">
        <f t="shared" si="1"/>
        <v>0</v>
      </c>
      <c r="M54" s="1">
        <f t="shared" si="1"/>
        <v>54</v>
      </c>
      <c r="N54" s="1">
        <f t="shared" si="1"/>
        <v>30</v>
      </c>
      <c r="O54" s="1">
        <f t="shared" si="1"/>
        <v>36</v>
      </c>
      <c r="P54" s="1">
        <f t="shared" si="1"/>
        <v>19</v>
      </c>
      <c r="Q54" s="1">
        <f t="shared" si="1"/>
        <v>30</v>
      </c>
      <c r="R54" s="1">
        <f t="shared" si="1"/>
        <v>38</v>
      </c>
      <c r="S54" s="1">
        <f t="shared" si="1"/>
        <v>51</v>
      </c>
      <c r="T54" s="1">
        <f t="shared" si="1"/>
        <v>28</v>
      </c>
      <c r="U54" s="1">
        <f t="shared" si="1"/>
        <v>13</v>
      </c>
      <c r="V54" s="1">
        <f t="shared" si="1"/>
        <v>52</v>
      </c>
      <c r="W54" s="1">
        <f t="shared" si="1"/>
        <v>22</v>
      </c>
      <c r="X54" s="1">
        <f t="shared" si="1"/>
        <v>28</v>
      </c>
      <c r="Y54" s="1">
        <f t="shared" si="1"/>
        <v>33</v>
      </c>
      <c r="Z54" s="1">
        <f t="shared" si="1"/>
        <v>21</v>
      </c>
      <c r="AA54" s="1">
        <f t="shared" si="1"/>
        <v>28</v>
      </c>
      <c r="AB54" s="1">
        <f t="shared" si="1"/>
        <v>22</v>
      </c>
      <c r="AC54" s="1">
        <f t="shared" si="1"/>
        <v>30</v>
      </c>
      <c r="AD54" s="1">
        <f t="shared" si="1"/>
        <v>23</v>
      </c>
      <c r="AE54" s="1">
        <f t="shared" si="1"/>
        <v>34</v>
      </c>
      <c r="AF54" s="1">
        <f t="shared" si="1"/>
        <v>25</v>
      </c>
      <c r="AG54" s="1">
        <f t="shared" si="1"/>
        <v>25</v>
      </c>
      <c r="AH54" s="1">
        <f t="shared" si="1"/>
        <v>23</v>
      </c>
      <c r="AI54" s="1">
        <f t="shared" si="1"/>
        <v>26</v>
      </c>
      <c r="AJ54" s="1">
        <f t="shared" si="1"/>
        <v>49</v>
      </c>
      <c r="AK54" s="1">
        <f>SUM(AK6:AK52)</f>
        <v>28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1">
      <pane xSplit="5" ySplit="5" topLeftCell="X22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K49" sqref="AK49"/>
    </sheetView>
  </sheetViews>
  <sheetFormatPr defaultColWidth="9.140625" defaultRowHeight="12.75"/>
  <cols>
    <col min="1" max="1" width="24.421875" style="0" bestFit="1" customWidth="1"/>
    <col min="2" max="2" width="13.8515625" style="0" bestFit="1" customWidth="1"/>
    <col min="3" max="3" width="11.140625" style="0" customWidth="1"/>
    <col min="4" max="4" width="9.28125" style="23" bestFit="1" customWidth="1"/>
    <col min="5" max="5" width="7.57421875" style="0" bestFit="1" customWidth="1"/>
    <col min="6" max="6" width="3.8515625" style="0" bestFit="1" customWidth="1"/>
    <col min="7" max="37" width="4.8515625" style="0" customWidth="1"/>
  </cols>
  <sheetData>
    <row r="1" spans="1:2" ht="12.75">
      <c r="A1" t="s">
        <v>4</v>
      </c>
      <c r="B1">
        <f>SUM(E6:E87)</f>
        <v>785</v>
      </c>
    </row>
    <row r="2" spans="1:2" ht="12.75">
      <c r="A2" t="s">
        <v>188</v>
      </c>
      <c r="B2">
        <f>COUNTIF(A17:A69,"&gt;''")/2+12.5</f>
        <v>28</v>
      </c>
    </row>
    <row r="3" spans="1:2" ht="12.75">
      <c r="A3" t="s">
        <v>46</v>
      </c>
      <c r="B3">
        <f>SUM(D6:D87)</f>
        <v>16450000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17" ht="12.75">
      <c r="A6" s="18" t="s">
        <v>171</v>
      </c>
      <c r="B6" s="18"/>
      <c r="C6" s="18"/>
      <c r="D6" s="19"/>
      <c r="E6">
        <f aca="true" t="shared" si="0" ref="E6:E47">SUM(F6:AK6)</f>
        <v>47</v>
      </c>
      <c r="F6">
        <f>Totaaloverzicht!F449</f>
        <v>4</v>
      </c>
      <c r="G6">
        <f>Totaaloverzicht!G449</f>
        <v>12</v>
      </c>
      <c r="H6">
        <f>Totaaloverzicht!H194</f>
        <v>6</v>
      </c>
      <c r="I6">
        <f>Totaaloverzicht!I194</f>
        <v>6</v>
      </c>
      <c r="J6">
        <f>Totaaloverzicht!J194</f>
        <v>0</v>
      </c>
      <c r="K6">
        <f>Totaaloverzicht!K194</f>
        <v>4</v>
      </c>
      <c r="L6">
        <f>Totaaloverzicht!L194</f>
        <v>0</v>
      </c>
      <c r="M6">
        <f>Totaaloverzicht!M194</f>
        <v>6</v>
      </c>
      <c r="N6">
        <f>Totaaloverzicht!N194</f>
        <v>0</v>
      </c>
      <c r="O6">
        <f>Totaaloverzicht!O194</f>
        <v>6</v>
      </c>
      <c r="P6">
        <f>Totaaloverzicht!P194</f>
        <v>0</v>
      </c>
      <c r="Q6">
        <f>Totaaloverzicht!Q194</f>
        <v>3</v>
      </c>
    </row>
    <row r="7" spans="1:23" ht="12.75">
      <c r="A7" s="18" t="s">
        <v>182</v>
      </c>
      <c r="B7" s="18"/>
      <c r="C7" s="18"/>
      <c r="D7" s="19"/>
      <c r="E7">
        <f t="shared" si="0"/>
        <v>20</v>
      </c>
      <c r="F7">
        <f>Totaaloverzicht!F484</f>
        <v>3</v>
      </c>
      <c r="G7">
        <f>Totaaloverzicht!G484</f>
        <v>3</v>
      </c>
      <c r="H7">
        <f>Totaaloverzicht!H484</f>
        <v>1</v>
      </c>
      <c r="I7">
        <f>Totaaloverzicht!I484</f>
        <v>3</v>
      </c>
      <c r="J7">
        <f>Totaaloverzicht!J484</f>
        <v>0</v>
      </c>
      <c r="K7">
        <f>Totaaloverzicht!K484</f>
        <v>0</v>
      </c>
      <c r="L7">
        <f>Totaaloverzicht!L484</f>
        <v>0</v>
      </c>
      <c r="M7">
        <f>Totaaloverzicht!M484</f>
        <v>2</v>
      </c>
      <c r="N7">
        <f>Totaaloverzicht!N484</f>
        <v>4</v>
      </c>
      <c r="O7">
        <f>Totaaloverzicht!O484</f>
        <v>0</v>
      </c>
      <c r="P7">
        <f>Totaaloverzicht!P484</f>
        <v>0</v>
      </c>
      <c r="Q7">
        <f>Totaaloverzicht!Q484</f>
        <v>1</v>
      </c>
      <c r="R7">
        <f>Totaaloverzicht!R484</f>
        <v>-1</v>
      </c>
      <c r="S7">
        <f>Totaaloverzicht!S484</f>
        <v>1</v>
      </c>
      <c r="T7">
        <f>Totaaloverzicht!T484</f>
        <v>1</v>
      </c>
      <c r="U7">
        <f>Totaaloverzicht!U484</f>
        <v>1</v>
      </c>
      <c r="V7">
        <f>Totaaloverzicht!V484</f>
        <v>1</v>
      </c>
      <c r="W7">
        <f>Totaaloverzicht!W484</f>
        <v>0</v>
      </c>
    </row>
    <row r="8" spans="1:14" ht="12.75">
      <c r="A8" s="18" t="s">
        <v>126</v>
      </c>
      <c r="B8" s="18"/>
      <c r="C8" s="18"/>
      <c r="D8" s="19"/>
      <c r="E8">
        <f t="shared" si="0"/>
        <v>15</v>
      </c>
      <c r="F8">
        <f>Totaaloverzicht!F260</f>
        <v>4</v>
      </c>
      <c r="G8">
        <f>Totaaloverzicht!G260</f>
        <v>1</v>
      </c>
      <c r="H8">
        <f>Totaaloverzicht!H260</f>
        <v>-1</v>
      </c>
      <c r="I8">
        <f>Totaaloverzicht!I260</f>
        <v>4</v>
      </c>
      <c r="J8">
        <f>Totaaloverzicht!J260</f>
        <v>0</v>
      </c>
      <c r="K8">
        <f>Totaaloverzicht!K260</f>
        <v>0</v>
      </c>
      <c r="L8">
        <f>Totaaloverzicht!L260</f>
        <v>0</v>
      </c>
      <c r="M8">
        <f>Totaaloverzicht!M260</f>
        <v>4</v>
      </c>
      <c r="N8">
        <f>Totaaloverzicht!N260</f>
        <v>3</v>
      </c>
    </row>
    <row r="9" spans="1:6" ht="12.75">
      <c r="A9" s="18" t="s">
        <v>112</v>
      </c>
      <c r="B9" s="18"/>
      <c r="C9" s="18"/>
      <c r="D9" s="19"/>
      <c r="E9">
        <f t="shared" si="0"/>
        <v>0</v>
      </c>
      <c r="F9">
        <f>Totaaloverzicht!F175</f>
        <v>0</v>
      </c>
    </row>
    <row r="10" spans="1:15" ht="12.75">
      <c r="A10" s="18" t="s">
        <v>73</v>
      </c>
      <c r="B10" s="18"/>
      <c r="C10" s="18"/>
      <c r="D10" s="19"/>
      <c r="E10">
        <f t="shared" si="0"/>
        <v>29</v>
      </c>
      <c r="F10">
        <f>Totaaloverzicht!F38</f>
        <v>1</v>
      </c>
      <c r="G10">
        <f>Totaaloverzicht!G38</f>
        <v>3</v>
      </c>
      <c r="H10">
        <f>Totaaloverzicht!H38</f>
        <v>4</v>
      </c>
      <c r="I10">
        <f>Totaaloverzicht!I38</f>
        <v>4</v>
      </c>
      <c r="J10">
        <f>Totaaloverzicht!J38</f>
        <v>4</v>
      </c>
      <c r="K10">
        <f>Totaaloverzicht!K38</f>
        <v>5</v>
      </c>
      <c r="L10">
        <f>Totaaloverzicht!L38</f>
        <v>0</v>
      </c>
      <c r="M10">
        <f>Totaaloverzicht!M38</f>
        <v>8</v>
      </c>
      <c r="N10">
        <f>Totaaloverzicht!N38</f>
        <v>0</v>
      </c>
      <c r="O10">
        <f>Totaaloverzicht!O38</f>
        <v>0</v>
      </c>
    </row>
    <row r="11" spans="1:7" ht="12.75">
      <c r="A11" s="18" t="s">
        <v>67</v>
      </c>
      <c r="B11" s="18"/>
      <c r="C11" s="18"/>
      <c r="D11" s="19"/>
      <c r="E11">
        <f t="shared" si="0"/>
        <v>2</v>
      </c>
      <c r="F11">
        <f>Totaaloverzicht!F19</f>
        <v>0</v>
      </c>
      <c r="G11">
        <f>Totaaloverzicht!G19</f>
        <v>2</v>
      </c>
    </row>
    <row r="12" spans="1:13" ht="12.75">
      <c r="A12" s="18" t="s">
        <v>117</v>
      </c>
      <c r="B12" s="18"/>
      <c r="C12" s="18"/>
      <c r="D12" s="19"/>
      <c r="E12">
        <f t="shared" si="0"/>
        <v>44</v>
      </c>
      <c r="F12">
        <f>Totaaloverzicht!F213</f>
        <v>17</v>
      </c>
      <c r="G12">
        <f>Totaaloverzicht!G213</f>
        <v>6</v>
      </c>
      <c r="H12">
        <f>Totaaloverzicht!H213</f>
        <v>11</v>
      </c>
      <c r="I12">
        <f>Totaaloverzicht!I213</f>
        <v>7</v>
      </c>
      <c r="J12">
        <f>Totaaloverzicht!J213</f>
        <v>0</v>
      </c>
      <c r="K12">
        <f>Totaaloverzicht!K213</f>
        <v>0</v>
      </c>
      <c r="L12">
        <f>Totaaloverzicht!L213</f>
        <v>0</v>
      </c>
      <c r="M12">
        <f>Totaaloverzicht!M213</f>
        <v>3</v>
      </c>
    </row>
    <row r="13" spans="1:13" ht="12.75">
      <c r="A13" s="18" t="s">
        <v>165</v>
      </c>
      <c r="B13" s="18"/>
      <c r="C13" s="18"/>
      <c r="D13" s="19"/>
      <c r="E13">
        <f t="shared" si="0"/>
        <v>14</v>
      </c>
      <c r="F13">
        <f>Totaaloverzicht!F406</f>
        <v>1</v>
      </c>
      <c r="G13">
        <f>Totaaloverzicht!G406</f>
        <v>11</v>
      </c>
      <c r="H13">
        <f>Totaaloverzicht!H406</f>
        <v>2</v>
      </c>
      <c r="I13">
        <f>Totaaloverzicht!I406</f>
        <v>0</v>
      </c>
      <c r="J13">
        <f>Totaaloverzicht!J406</f>
        <v>0</v>
      </c>
      <c r="K13">
        <f>Totaaloverzicht!K406</f>
        <v>0</v>
      </c>
      <c r="L13">
        <f>Totaaloverzicht!L406</f>
        <v>0</v>
      </c>
      <c r="M13">
        <f>Totaaloverzicht!M406</f>
        <v>0</v>
      </c>
    </row>
    <row r="14" spans="1:14" ht="12.75">
      <c r="A14" s="18" t="s">
        <v>142</v>
      </c>
      <c r="B14" s="18"/>
      <c r="C14" s="18"/>
      <c r="D14" s="19"/>
      <c r="E14">
        <f t="shared" si="0"/>
        <v>16</v>
      </c>
      <c r="F14">
        <f>Totaaloverzicht!F332</f>
        <v>2</v>
      </c>
      <c r="G14">
        <f>Totaaloverzicht!G332</f>
        <v>8</v>
      </c>
      <c r="H14">
        <f>Totaaloverzicht!H332</f>
        <v>3</v>
      </c>
      <c r="I14">
        <f>Totaaloverzicht!I332</f>
        <v>0</v>
      </c>
      <c r="J14">
        <f>Totaaloverzicht!J332</f>
        <v>0</v>
      </c>
      <c r="K14">
        <f>Totaaloverzicht!K332</f>
        <v>-1</v>
      </c>
      <c r="L14">
        <f>Totaaloverzicht!L332</f>
        <v>0</v>
      </c>
      <c r="M14">
        <f>Totaaloverzicht!M332</f>
        <v>4</v>
      </c>
      <c r="N14">
        <f>Totaaloverzicht!N332</f>
        <v>0</v>
      </c>
    </row>
    <row r="15" spans="1:37" ht="12.75">
      <c r="A15" s="18" t="s">
        <v>150</v>
      </c>
      <c r="B15" s="18" t="s">
        <v>144</v>
      </c>
      <c r="C15" s="18" t="s">
        <v>70</v>
      </c>
      <c r="D15" s="19">
        <v>2500000</v>
      </c>
      <c r="E15">
        <f t="shared" si="0"/>
        <v>78</v>
      </c>
      <c r="F15">
        <f>Totaaloverzicht!F357</f>
        <v>-1</v>
      </c>
      <c r="G15">
        <f>Totaaloverzicht!G357</f>
        <v>6</v>
      </c>
      <c r="H15">
        <f>Totaaloverzicht!H357</f>
        <v>1</v>
      </c>
      <c r="I15">
        <f>Totaaloverzicht!I357</f>
        <v>4</v>
      </c>
      <c r="J15">
        <f>Totaaloverzicht!J357</f>
        <v>4</v>
      </c>
      <c r="K15">
        <f>Totaaloverzicht!K357</f>
        <v>0</v>
      </c>
      <c r="L15">
        <f>Totaaloverzicht!L357</f>
        <v>0</v>
      </c>
      <c r="M15">
        <f>Totaaloverzicht!M357</f>
        <v>9</v>
      </c>
      <c r="N15">
        <f>Totaaloverzicht!N357</f>
        <v>3</v>
      </c>
      <c r="O15">
        <f>Totaaloverzicht!O357</f>
        <v>0</v>
      </c>
      <c r="P15">
        <f>Totaaloverzicht!P357</f>
        <v>1</v>
      </c>
      <c r="Q15">
        <f>Totaaloverzicht!Q357</f>
        <v>3</v>
      </c>
      <c r="R15">
        <f>Totaaloverzicht!R357</f>
        <v>5</v>
      </c>
      <c r="S15">
        <f>Totaaloverzicht!S357</f>
        <v>7</v>
      </c>
      <c r="T15">
        <f>Totaaloverzicht!T357</f>
        <v>6</v>
      </c>
      <c r="U15">
        <f>Totaaloverzicht!U357</f>
        <v>4</v>
      </c>
      <c r="V15">
        <f>Totaaloverzicht!V357</f>
        <v>1</v>
      </c>
      <c r="W15">
        <f>Totaaloverzicht!W357</f>
        <v>0</v>
      </c>
      <c r="X15">
        <f>Totaaloverzicht!X357</f>
        <v>0</v>
      </c>
      <c r="Y15">
        <f>Totaaloverzicht!Y357</f>
        <v>6</v>
      </c>
      <c r="Z15">
        <f>Totaaloverzicht!Z357</f>
        <v>0</v>
      </c>
      <c r="AA15">
        <f>Totaaloverzicht!AA357</f>
        <v>0</v>
      </c>
      <c r="AB15">
        <f>Totaaloverzicht!AB357</f>
        <v>1</v>
      </c>
      <c r="AC15">
        <f>Totaaloverzicht!AC357</f>
        <v>0</v>
      </c>
      <c r="AD15">
        <f>Totaaloverzicht!AD357</f>
        <v>2</v>
      </c>
      <c r="AE15">
        <f>Totaaloverzicht!AE357</f>
        <v>3</v>
      </c>
      <c r="AF15">
        <f>Totaaloverzicht!AF357</f>
        <v>1</v>
      </c>
      <c r="AG15">
        <f>Totaaloverzicht!AG357</f>
        <v>1</v>
      </c>
      <c r="AH15">
        <f>Totaaloverzicht!AH357</f>
        <v>0</v>
      </c>
      <c r="AI15">
        <f>Totaaloverzicht!AI357</f>
        <v>8</v>
      </c>
      <c r="AJ15">
        <f>Totaaloverzicht!AJ357</f>
        <v>0</v>
      </c>
      <c r="AK15">
        <f>Totaaloverzicht!AK357</f>
        <v>3</v>
      </c>
    </row>
    <row r="16" spans="1:7" ht="12.75">
      <c r="A16" s="18" t="s">
        <v>155</v>
      </c>
      <c r="B16" s="18"/>
      <c r="C16" s="18"/>
      <c r="D16" s="19"/>
      <c r="E16">
        <f t="shared" si="0"/>
        <v>0</v>
      </c>
      <c r="F16">
        <f>Totaaloverzicht!F388</f>
        <v>1</v>
      </c>
      <c r="G16">
        <f>Totaaloverzicht!G388</f>
        <v>-1</v>
      </c>
    </row>
    <row r="17" spans="1:7" ht="12.75">
      <c r="A17" s="18" t="s">
        <v>111</v>
      </c>
      <c r="B17" s="18"/>
      <c r="C17" s="18"/>
      <c r="D17" s="19"/>
      <c r="E17">
        <f t="shared" si="0"/>
        <v>-3</v>
      </c>
      <c r="G17">
        <f>Totaaloverzicht!G173</f>
        <v>-3</v>
      </c>
    </row>
    <row r="18" spans="1:10" ht="12.75">
      <c r="A18" s="18" t="s">
        <v>86</v>
      </c>
      <c r="B18" s="18"/>
      <c r="C18" s="18"/>
      <c r="D18" s="19"/>
      <c r="E18">
        <f t="shared" si="0"/>
        <v>3</v>
      </c>
      <c r="H18">
        <f>Totaaloverzicht!H76</f>
        <v>3</v>
      </c>
      <c r="I18">
        <f>Totaaloverzicht!I76</f>
        <v>0</v>
      </c>
      <c r="J18">
        <f>Totaaloverzicht!J76</f>
        <v>0</v>
      </c>
    </row>
    <row r="19" spans="1:10" ht="12.75">
      <c r="A19" s="18" t="s">
        <v>91</v>
      </c>
      <c r="B19" s="18"/>
      <c r="C19" s="18"/>
      <c r="D19" s="19"/>
      <c r="E19">
        <f t="shared" si="0"/>
        <v>4</v>
      </c>
      <c r="H19">
        <f>Totaaloverzicht!H92</f>
        <v>1</v>
      </c>
      <c r="I19">
        <f>Totaaloverzicht!I92</f>
        <v>3</v>
      </c>
      <c r="J19">
        <f>Totaaloverzicht!J92</f>
        <v>0</v>
      </c>
    </row>
    <row r="20" spans="1:14" ht="12.75">
      <c r="A20" s="18" t="s">
        <v>108</v>
      </c>
      <c r="B20" s="18"/>
      <c r="C20" s="18"/>
      <c r="D20" s="19"/>
      <c r="E20">
        <f t="shared" si="0"/>
        <v>2</v>
      </c>
      <c r="H20">
        <f>Totaaloverzicht!H162</f>
        <v>0</v>
      </c>
      <c r="I20">
        <f>Totaaloverzicht!I162</f>
        <v>0</v>
      </c>
      <c r="J20">
        <f>Totaaloverzicht!J162</f>
        <v>0</v>
      </c>
      <c r="K20">
        <f>Totaaloverzicht!K162</f>
        <v>3</v>
      </c>
      <c r="L20">
        <f>Totaaloverzicht!L162</f>
        <v>0</v>
      </c>
      <c r="M20">
        <f>Totaaloverzicht!M162</f>
        <v>-1</v>
      </c>
      <c r="N20">
        <f>Totaaloverzicht!N162</f>
        <v>0</v>
      </c>
    </row>
    <row r="21" spans="1:20" ht="12.75">
      <c r="A21" s="33" t="s">
        <v>133</v>
      </c>
      <c r="B21" s="33"/>
      <c r="C21" s="33"/>
      <c r="D21" s="34"/>
      <c r="E21">
        <f t="shared" si="0"/>
        <v>12</v>
      </c>
      <c r="K21">
        <f>Totaaloverzicht!K287</f>
        <v>3</v>
      </c>
      <c r="L21">
        <f>Totaaloverzicht!L287</f>
        <v>0</v>
      </c>
      <c r="M21">
        <f>Totaaloverzicht!M287</f>
        <v>4</v>
      </c>
      <c r="N21">
        <f>Totaaloverzicht!N287</f>
        <v>4</v>
      </c>
      <c r="O21">
        <f>Totaaloverzicht!O287</f>
        <v>2</v>
      </c>
      <c r="P21">
        <f>Totaaloverzicht!P287</f>
        <v>3</v>
      </c>
      <c r="Q21">
        <f>Totaaloverzicht!Q287</f>
        <v>0</v>
      </c>
      <c r="R21">
        <f>Totaaloverzicht!R287</f>
        <v>-1</v>
      </c>
      <c r="S21">
        <f>Totaaloverzicht!S287</f>
        <v>-3</v>
      </c>
      <c r="T21">
        <f>Totaaloverzicht!T287</f>
        <v>0</v>
      </c>
    </row>
    <row r="22" spans="1:37" ht="12.75">
      <c r="A22" s="33" t="s">
        <v>113</v>
      </c>
      <c r="B22" s="33" t="s">
        <v>110</v>
      </c>
      <c r="C22" s="33" t="s">
        <v>68</v>
      </c>
      <c r="D22" s="34">
        <v>2000000</v>
      </c>
      <c r="E22">
        <f t="shared" si="0"/>
        <v>77</v>
      </c>
      <c r="K22">
        <f>Totaaloverzicht!K182</f>
        <v>7</v>
      </c>
      <c r="L22">
        <f>Totaaloverzicht!L182</f>
        <v>0</v>
      </c>
      <c r="M22">
        <f>Totaaloverzicht!M182</f>
        <v>12</v>
      </c>
      <c r="N22">
        <f>Totaaloverzicht!N182</f>
        <v>5</v>
      </c>
      <c r="O22">
        <f>Totaaloverzicht!O182</f>
        <v>0</v>
      </c>
      <c r="P22">
        <f>Totaaloverzicht!P182</f>
        <v>1</v>
      </c>
      <c r="Q22">
        <f>Totaaloverzicht!Q182</f>
        <v>2</v>
      </c>
      <c r="R22">
        <f>Totaaloverzicht!R182</f>
        <v>9</v>
      </c>
      <c r="S22">
        <f>Totaaloverzicht!S182</f>
        <v>10</v>
      </c>
      <c r="T22">
        <f>Totaaloverzicht!T182</f>
        <v>0</v>
      </c>
      <c r="U22">
        <f>Totaaloverzicht!U182</f>
        <v>1</v>
      </c>
      <c r="V22">
        <f>Totaaloverzicht!V182</f>
        <v>7</v>
      </c>
      <c r="W22">
        <f>Totaaloverzicht!W182</f>
        <v>5</v>
      </c>
      <c r="X22">
        <f>Totaaloverzicht!X182</f>
        <v>1</v>
      </c>
      <c r="Y22">
        <f>Totaaloverzicht!Y182</f>
        <v>0</v>
      </c>
      <c r="Z22">
        <f>Totaaloverzicht!Z182</f>
        <v>0</v>
      </c>
      <c r="AA22">
        <f>Totaaloverzicht!AA182</f>
        <v>0</v>
      </c>
      <c r="AB22">
        <f>Totaaloverzicht!AB182</f>
        <v>3</v>
      </c>
      <c r="AC22">
        <f>Totaaloverzicht!AC182</f>
        <v>0</v>
      </c>
      <c r="AD22">
        <f>Totaaloverzicht!AD182</f>
        <v>3</v>
      </c>
      <c r="AE22">
        <f>Totaaloverzicht!AE182</f>
        <v>1</v>
      </c>
      <c r="AF22">
        <f>Totaaloverzicht!AF182</f>
        <v>0</v>
      </c>
      <c r="AG22">
        <f>Totaaloverzicht!AG182</f>
        <v>3</v>
      </c>
      <c r="AH22">
        <f>Totaaloverzicht!AH182</f>
        <v>3</v>
      </c>
      <c r="AI22">
        <f>Totaaloverzicht!AI182</f>
        <v>0</v>
      </c>
      <c r="AJ22">
        <f>Totaaloverzicht!AJ182</f>
        <v>3</v>
      </c>
      <c r="AK22">
        <f>Totaaloverzicht!AK182</f>
        <v>1</v>
      </c>
    </row>
    <row r="23" spans="1:16" ht="12.75">
      <c r="A23" s="33" t="s">
        <v>164</v>
      </c>
      <c r="B23" s="33"/>
      <c r="C23" s="33"/>
      <c r="D23" s="34"/>
      <c r="E23">
        <f t="shared" si="0"/>
        <v>2</v>
      </c>
      <c r="N23">
        <f>Totaaloverzicht!N405</f>
        <v>1</v>
      </c>
      <c r="O23">
        <f>Totaaloverzicht!O405</f>
        <v>6</v>
      </c>
      <c r="P23">
        <f>Totaaloverzicht!P405</f>
        <v>-5</v>
      </c>
    </row>
    <row r="24" spans="1:15" ht="12.75">
      <c r="A24" s="33" t="s">
        <v>177</v>
      </c>
      <c r="B24" s="33"/>
      <c r="C24" s="33"/>
      <c r="D24" s="34"/>
      <c r="E24">
        <f t="shared" si="0"/>
        <v>3</v>
      </c>
      <c r="N24">
        <f>Totaaloverzicht!N464</f>
        <v>2</v>
      </c>
      <c r="O24">
        <f>Totaaloverzicht!O464</f>
        <v>1</v>
      </c>
    </row>
    <row r="25" spans="1:26" ht="12.75">
      <c r="A25" s="33" t="s">
        <v>88</v>
      </c>
      <c r="B25" s="33"/>
      <c r="C25" s="33"/>
      <c r="D25" s="34"/>
      <c r="E25">
        <f t="shared" si="0"/>
        <v>13</v>
      </c>
      <c r="O25">
        <f>Totaaloverzicht!O80</f>
        <v>0</v>
      </c>
      <c r="P25">
        <f>Totaaloverzicht!P80</f>
        <v>1</v>
      </c>
      <c r="Q25">
        <f>Totaaloverzicht!Q80</f>
        <v>0</v>
      </c>
      <c r="R25">
        <f>Totaaloverzicht!R80</f>
        <v>5</v>
      </c>
      <c r="S25">
        <f>Totaaloverzicht!S80</f>
        <v>0</v>
      </c>
      <c r="T25">
        <f>Totaaloverzicht!T80</f>
        <v>1</v>
      </c>
      <c r="U25">
        <f>Totaaloverzicht!U80</f>
        <v>0</v>
      </c>
      <c r="V25">
        <f>Totaaloverzicht!V80</f>
        <v>0</v>
      </c>
      <c r="W25">
        <f>Totaaloverzicht!W80</f>
        <v>5</v>
      </c>
      <c r="X25">
        <f>Totaaloverzicht!X80</f>
        <v>1</v>
      </c>
      <c r="Y25">
        <f>Totaaloverzicht!Y80</f>
        <v>0</v>
      </c>
      <c r="Z25">
        <f>Totaaloverzicht!Z80</f>
        <v>0</v>
      </c>
    </row>
    <row r="26" spans="1:15" ht="12.75">
      <c r="A26" s="33" t="s">
        <v>91</v>
      </c>
      <c r="B26" s="33"/>
      <c r="C26" s="33"/>
      <c r="D26" s="34"/>
      <c r="E26">
        <f t="shared" si="0"/>
        <v>0</v>
      </c>
      <c r="O26">
        <f>Totaaloverzicht!O92</f>
        <v>0</v>
      </c>
    </row>
    <row r="27" spans="1:36" ht="12.75">
      <c r="A27" s="33" t="s">
        <v>141</v>
      </c>
      <c r="B27" s="33"/>
      <c r="C27" s="33"/>
      <c r="D27" s="34"/>
      <c r="E27">
        <f t="shared" si="0"/>
        <v>108</v>
      </c>
      <c r="O27">
        <f>Totaaloverzicht!O331</f>
        <v>3</v>
      </c>
      <c r="P27">
        <f>Totaaloverzicht!P331</f>
        <v>0</v>
      </c>
      <c r="Q27">
        <f>Totaaloverzicht!Q331</f>
        <v>3</v>
      </c>
      <c r="R27">
        <f>Totaaloverzicht!R331</f>
        <v>5</v>
      </c>
      <c r="S27">
        <f>Totaaloverzicht!S331</f>
        <v>13</v>
      </c>
      <c r="T27">
        <f>Totaaloverzicht!T331</f>
        <v>3</v>
      </c>
      <c r="U27">
        <f>Totaaloverzicht!U331</f>
        <v>1</v>
      </c>
      <c r="V27">
        <f>Totaaloverzicht!V331</f>
        <v>14</v>
      </c>
      <c r="W27">
        <f>Totaaloverzicht!W331</f>
        <v>3</v>
      </c>
      <c r="X27">
        <f>Totaaloverzicht!X331</f>
        <v>6</v>
      </c>
      <c r="Y27">
        <f>Totaaloverzicht!Y331</f>
        <v>0</v>
      </c>
      <c r="Z27">
        <f>Totaaloverzicht!Z331</f>
        <v>9</v>
      </c>
      <c r="AA27">
        <f>Totaaloverzicht!AA331</f>
        <v>12</v>
      </c>
      <c r="AB27">
        <f>Totaaloverzicht!AB331</f>
        <v>0</v>
      </c>
      <c r="AC27">
        <f>Totaaloverzicht!AC331</f>
        <v>9</v>
      </c>
      <c r="AD27">
        <f>Totaaloverzicht!AD331</f>
        <v>1</v>
      </c>
      <c r="AE27">
        <f>Totaaloverzicht!AE331</f>
        <v>2</v>
      </c>
      <c r="AF27">
        <f>Totaaloverzicht!AF331</f>
        <v>0</v>
      </c>
      <c r="AG27">
        <f>Totaaloverzicht!AG331</f>
        <v>9</v>
      </c>
      <c r="AH27">
        <f>Totaaloverzicht!AH331</f>
        <v>5</v>
      </c>
      <c r="AI27">
        <f>Totaaloverzicht!AI331</f>
        <v>1</v>
      </c>
      <c r="AJ27">
        <f>Totaaloverzicht!AJ331</f>
        <v>9</v>
      </c>
    </row>
    <row r="28" spans="1:17" ht="12.75">
      <c r="A28" s="33" t="s">
        <v>67</v>
      </c>
      <c r="B28" s="33"/>
      <c r="C28" s="33"/>
      <c r="D28" s="34"/>
      <c r="E28">
        <f t="shared" si="0"/>
        <v>0</v>
      </c>
      <c r="P28">
        <f>Totaaloverzicht!P19</f>
        <v>0</v>
      </c>
      <c r="Q28">
        <f>Totaaloverzicht!Q19</f>
        <v>0</v>
      </c>
    </row>
    <row r="29" spans="1:17" ht="12.75">
      <c r="A29" s="33" t="s">
        <v>72</v>
      </c>
      <c r="B29" s="33"/>
      <c r="C29" s="33"/>
      <c r="D29" s="34"/>
      <c r="E29">
        <f t="shared" si="0"/>
        <v>0</v>
      </c>
      <c r="P29">
        <f>Totaaloverzicht!P36</f>
        <v>0</v>
      </c>
      <c r="Q29">
        <f>Totaaloverzicht!Q36</f>
        <v>0</v>
      </c>
    </row>
    <row r="30" spans="1:26" ht="12.75">
      <c r="A30" s="33" t="s">
        <v>96</v>
      </c>
      <c r="B30" s="33"/>
      <c r="C30" s="33"/>
      <c r="D30" s="34"/>
      <c r="E30">
        <f t="shared" si="0"/>
        <v>8</v>
      </c>
      <c r="P30">
        <f>Totaaloverzicht!P113</f>
        <v>0</v>
      </c>
      <c r="Q30">
        <f>Totaaloverzicht!Q113</f>
        <v>3</v>
      </c>
      <c r="R30">
        <f>Totaaloverzicht!R113</f>
        <v>-1</v>
      </c>
      <c r="S30">
        <f>Totaaloverzicht!S113</f>
        <v>3</v>
      </c>
      <c r="T30">
        <f>Totaaloverzicht!T113</f>
        <v>2</v>
      </c>
      <c r="U30">
        <f>Totaaloverzicht!U113</f>
        <v>1</v>
      </c>
      <c r="V30">
        <f>Totaaloverzicht!V113</f>
        <v>0</v>
      </c>
      <c r="W30">
        <f>Totaaloverzicht!W113</f>
        <v>0</v>
      </c>
      <c r="X30">
        <f>Totaaloverzicht!X113</f>
        <v>0</v>
      </c>
      <c r="Y30">
        <f>Totaaloverzicht!Y113</f>
        <v>0</v>
      </c>
      <c r="Z30">
        <f>Totaaloverzicht!Z113</f>
        <v>0</v>
      </c>
    </row>
    <row r="31" spans="1:17" ht="12.75">
      <c r="A31" s="33" t="s">
        <v>165</v>
      </c>
      <c r="B31" s="33"/>
      <c r="C31" s="33"/>
      <c r="D31" s="34"/>
      <c r="E31">
        <f t="shared" si="0"/>
        <v>5</v>
      </c>
      <c r="Q31">
        <f>Totaaloverzicht!Q406</f>
        <v>5</v>
      </c>
    </row>
    <row r="32" spans="1:37" ht="12.75">
      <c r="A32" s="33" t="s">
        <v>124</v>
      </c>
      <c r="B32" s="33" t="s">
        <v>57</v>
      </c>
      <c r="C32" s="33" t="s">
        <v>60</v>
      </c>
      <c r="D32" s="34">
        <v>1500000</v>
      </c>
      <c r="E32">
        <f t="shared" si="0"/>
        <v>44</v>
      </c>
      <c r="R32">
        <f>Totaaloverzicht!R254</f>
        <v>6</v>
      </c>
      <c r="S32">
        <f>Totaaloverzicht!S254</f>
        <v>4</v>
      </c>
      <c r="T32">
        <f>Totaaloverzicht!T254</f>
        <v>0</v>
      </c>
      <c r="U32">
        <f>Totaaloverzicht!U254</f>
        <v>3</v>
      </c>
      <c r="V32">
        <f>Totaaloverzicht!V254</f>
        <v>3</v>
      </c>
      <c r="W32">
        <f>Totaaloverzicht!W254</f>
        <v>0</v>
      </c>
      <c r="X32">
        <f>Totaaloverzicht!X254</f>
        <v>0</v>
      </c>
      <c r="Y32">
        <f>Totaaloverzicht!Y254</f>
        <v>0</v>
      </c>
      <c r="Z32">
        <f>Totaaloverzicht!Z254</f>
        <v>3</v>
      </c>
      <c r="AA32">
        <f>Totaaloverzicht!AA254</f>
        <v>0</v>
      </c>
      <c r="AB32">
        <f>Totaaloverzicht!AB254</f>
        <v>3</v>
      </c>
      <c r="AC32">
        <f>Totaaloverzicht!AC254</f>
        <v>3</v>
      </c>
      <c r="AD32">
        <f>Totaaloverzicht!AD254</f>
        <v>1</v>
      </c>
      <c r="AE32">
        <f>Totaaloverzicht!AE254</f>
        <v>1</v>
      </c>
      <c r="AF32">
        <f>Totaaloverzicht!AF254</f>
        <v>6</v>
      </c>
      <c r="AG32">
        <f>Totaaloverzicht!AG254</f>
        <v>4</v>
      </c>
      <c r="AH32">
        <f>Totaaloverzicht!AH254</f>
        <v>0</v>
      </c>
      <c r="AI32">
        <f>Totaaloverzicht!AI254</f>
        <v>0</v>
      </c>
      <c r="AJ32">
        <f>Totaaloverzicht!AJ254</f>
        <v>3</v>
      </c>
      <c r="AK32">
        <f>Totaaloverzicht!AK254</f>
        <v>4</v>
      </c>
    </row>
    <row r="33" spans="1:26" ht="12.75">
      <c r="A33" s="33" t="s">
        <v>159</v>
      </c>
      <c r="B33" s="33"/>
      <c r="C33" s="33"/>
      <c r="D33" s="34"/>
      <c r="E33">
        <f t="shared" si="0"/>
        <v>21</v>
      </c>
      <c r="R33">
        <f>Totaaloverzicht!R398</f>
        <v>2</v>
      </c>
      <c r="S33">
        <f>Totaaloverzicht!S398</f>
        <v>4</v>
      </c>
      <c r="T33">
        <f>Totaaloverzicht!T398</f>
        <v>3</v>
      </c>
      <c r="U33">
        <f>Totaaloverzicht!U398</f>
        <v>-1</v>
      </c>
      <c r="V33">
        <f>Totaaloverzicht!V398</f>
        <v>4</v>
      </c>
      <c r="W33">
        <f>Totaaloverzicht!W398</f>
        <v>8</v>
      </c>
      <c r="X33">
        <f>Totaaloverzicht!X398</f>
        <v>2</v>
      </c>
      <c r="Y33">
        <f>Totaaloverzicht!Y398</f>
        <v>-1</v>
      </c>
      <c r="Z33">
        <f>Totaaloverzicht!Z398</f>
        <v>0</v>
      </c>
    </row>
    <row r="34" spans="1:23" ht="12.75">
      <c r="A34" s="33" t="s">
        <v>76</v>
      </c>
      <c r="B34" s="33"/>
      <c r="C34" s="33"/>
      <c r="D34" s="34"/>
      <c r="E34">
        <f t="shared" si="0"/>
        <v>26</v>
      </c>
      <c r="R34">
        <f>Totaaloverzicht!R44</f>
        <v>0</v>
      </c>
      <c r="S34">
        <f>Totaaloverzicht!S44</f>
        <v>7</v>
      </c>
      <c r="T34">
        <f>Totaaloverzicht!T44</f>
        <v>3</v>
      </c>
      <c r="U34">
        <f>Totaaloverzicht!U44</f>
        <v>0</v>
      </c>
      <c r="V34">
        <f>Totaaloverzicht!V44</f>
        <v>14</v>
      </c>
      <c r="W34">
        <f>Totaaloverzicht!W44</f>
        <v>2</v>
      </c>
    </row>
    <row r="35" spans="1:37" ht="12.75">
      <c r="A35" s="33" t="s">
        <v>117</v>
      </c>
      <c r="B35" s="33" t="s">
        <v>39</v>
      </c>
      <c r="C35" s="33" t="s">
        <v>68</v>
      </c>
      <c r="D35" s="34">
        <v>3500000</v>
      </c>
      <c r="E35">
        <f t="shared" si="0"/>
        <v>72</v>
      </c>
      <c r="R35">
        <f>Totaaloverzicht!R213</f>
        <v>3</v>
      </c>
      <c r="S35">
        <f>Totaaloverzicht!S213</f>
        <v>5</v>
      </c>
      <c r="T35">
        <f>Totaaloverzicht!T213</f>
        <v>9</v>
      </c>
      <c r="U35">
        <f>Totaaloverzicht!U213</f>
        <v>1</v>
      </c>
      <c r="V35">
        <f>Totaaloverzicht!V213</f>
        <v>0</v>
      </c>
      <c r="W35">
        <f>Totaaloverzicht!W213</f>
        <v>5</v>
      </c>
      <c r="X35">
        <f>Totaaloverzicht!X213</f>
        <v>7</v>
      </c>
      <c r="Y35">
        <f>Totaaloverzicht!Y213</f>
        <v>13</v>
      </c>
      <c r="Z35">
        <f>Totaaloverzicht!Z213</f>
        <v>0</v>
      </c>
      <c r="AA35">
        <f>Totaaloverzicht!AA213</f>
        <v>0</v>
      </c>
      <c r="AB35">
        <f>Totaaloverzicht!AB213</f>
        <v>3</v>
      </c>
      <c r="AC35">
        <f>Totaaloverzicht!AC213</f>
        <v>9</v>
      </c>
      <c r="AD35">
        <f>Totaaloverzicht!AD213</f>
        <v>3</v>
      </c>
      <c r="AE35">
        <f>Totaaloverzicht!AE213</f>
        <v>7</v>
      </c>
      <c r="AF35">
        <f>Totaaloverzicht!AF213</f>
        <v>1</v>
      </c>
      <c r="AG35">
        <f>Totaaloverzicht!AG213</f>
        <v>1</v>
      </c>
      <c r="AH35">
        <f>Totaaloverzicht!AH213</f>
        <v>0</v>
      </c>
      <c r="AI35">
        <f>Totaaloverzicht!AI213</f>
        <v>2</v>
      </c>
      <c r="AJ35">
        <f>Totaaloverzicht!AJ213</f>
        <v>3</v>
      </c>
      <c r="AK35">
        <f>Totaaloverzicht!AK213</f>
        <v>0</v>
      </c>
    </row>
    <row r="36" spans="1:22" ht="12.75">
      <c r="A36" s="33" t="s">
        <v>174</v>
      </c>
      <c r="B36" s="33"/>
      <c r="C36" s="33"/>
      <c r="D36" s="34"/>
      <c r="E36">
        <f t="shared" si="0"/>
        <v>5</v>
      </c>
      <c r="U36">
        <f>Totaaloverzicht!U457</f>
        <v>5</v>
      </c>
      <c r="V36">
        <f>Totaaloverzicht!V457</f>
        <v>0</v>
      </c>
    </row>
    <row r="37" spans="1:23" ht="12.75">
      <c r="A37" s="33" t="s">
        <v>175</v>
      </c>
      <c r="B37" s="33"/>
      <c r="C37" s="33"/>
      <c r="D37" s="34"/>
      <c r="E37">
        <f t="shared" si="0"/>
        <v>3</v>
      </c>
      <c r="W37">
        <f>Totaaloverzicht!W458</f>
        <v>3</v>
      </c>
    </row>
    <row r="38" spans="1:37" ht="12.75">
      <c r="A38" s="33" t="s">
        <v>183</v>
      </c>
      <c r="B38" s="33" t="s">
        <v>45</v>
      </c>
      <c r="C38" s="33" t="s">
        <v>69</v>
      </c>
      <c r="D38" s="34">
        <v>1500000</v>
      </c>
      <c r="E38">
        <f t="shared" si="0"/>
        <v>4</v>
      </c>
      <c r="X38">
        <f>Totaaloverzicht!X485</f>
        <v>0</v>
      </c>
      <c r="Y38">
        <f>Totaaloverzicht!Y485</f>
        <v>0</v>
      </c>
      <c r="Z38">
        <f>Totaaloverzicht!Z485</f>
        <v>0</v>
      </c>
      <c r="AA38">
        <f>Totaaloverzicht!AA485</f>
        <v>0</v>
      </c>
      <c r="AB38">
        <f>Totaaloverzicht!AB485</f>
        <v>0</v>
      </c>
      <c r="AC38">
        <f>Totaaloverzicht!AC485</f>
        <v>0</v>
      </c>
      <c r="AD38">
        <f>Totaaloverzicht!AD485</f>
        <v>0</v>
      </c>
      <c r="AE38">
        <f>Totaaloverzicht!AE485</f>
        <v>0</v>
      </c>
      <c r="AF38">
        <f>Totaaloverzicht!AF485</f>
        <v>0</v>
      </c>
      <c r="AG38">
        <f>Totaaloverzicht!AG485</f>
        <v>4</v>
      </c>
      <c r="AH38">
        <f>Totaaloverzicht!AH485</f>
        <v>0</v>
      </c>
      <c r="AI38">
        <f>Totaaloverzicht!AI485</f>
        <v>0</v>
      </c>
      <c r="AJ38">
        <f>Totaaloverzicht!AJ485</f>
        <v>0</v>
      </c>
      <c r="AK38">
        <f>Totaaloverzicht!AK485</f>
        <v>0</v>
      </c>
    </row>
    <row r="39" spans="1:36" ht="12.75">
      <c r="A39" s="33" t="s">
        <v>174</v>
      </c>
      <c r="B39" s="33"/>
      <c r="C39" s="33"/>
      <c r="D39" s="34"/>
      <c r="E39">
        <f t="shared" si="0"/>
        <v>31</v>
      </c>
      <c r="X39">
        <f>Totaaloverzicht!X457</f>
        <v>1</v>
      </c>
      <c r="Y39">
        <f>Totaaloverzicht!Y457</f>
        <v>1</v>
      </c>
      <c r="Z39">
        <f>Totaaloverzicht!Z457</f>
        <v>5</v>
      </c>
      <c r="AA39">
        <f>Totaaloverzicht!AA457</f>
        <v>3</v>
      </c>
      <c r="AB39">
        <f>Totaaloverzicht!AB457</f>
        <v>0</v>
      </c>
      <c r="AC39">
        <f>Totaaloverzicht!AC457</f>
        <v>6</v>
      </c>
      <c r="AD39">
        <f>Totaaloverzicht!AD457</f>
        <v>2</v>
      </c>
      <c r="AE39">
        <f>Totaaloverzicht!AE457</f>
        <v>0</v>
      </c>
      <c r="AF39">
        <f>Totaaloverzicht!AF457</f>
        <v>0</v>
      </c>
      <c r="AG39">
        <f>Totaaloverzicht!AG457</f>
        <v>2</v>
      </c>
      <c r="AH39">
        <f>Totaaloverzicht!AH457</f>
        <v>4</v>
      </c>
      <c r="AI39">
        <f>Totaaloverzicht!AI457</f>
        <v>4</v>
      </c>
      <c r="AJ39">
        <f>Totaaloverzicht!AJ457</f>
        <v>3</v>
      </c>
    </row>
    <row r="40" spans="1:37" ht="12.75">
      <c r="A40" s="33" t="s">
        <v>74</v>
      </c>
      <c r="B40" s="33" t="s">
        <v>37</v>
      </c>
      <c r="C40" s="33" t="s">
        <v>68</v>
      </c>
      <c r="D40" s="34">
        <v>750000</v>
      </c>
      <c r="E40">
        <f t="shared" si="0"/>
        <v>35</v>
      </c>
      <c r="X40">
        <f>Totaaloverzicht!X40</f>
        <v>3</v>
      </c>
      <c r="Y40">
        <f>Totaaloverzicht!Y40</f>
        <v>3</v>
      </c>
      <c r="Z40">
        <f>Totaaloverzicht!Z40</f>
        <v>1</v>
      </c>
      <c r="AA40">
        <f>Totaaloverzicht!AA40</f>
        <v>3</v>
      </c>
      <c r="AB40">
        <f>Totaaloverzicht!AB40</f>
        <v>1</v>
      </c>
      <c r="AC40">
        <f>Totaaloverzicht!AC40</f>
        <v>3</v>
      </c>
      <c r="AD40">
        <f>Totaaloverzicht!AD40</f>
        <v>3</v>
      </c>
      <c r="AE40">
        <f>Totaaloverzicht!AE40</f>
        <v>1</v>
      </c>
      <c r="AF40">
        <f>Totaaloverzicht!AF40</f>
        <v>0</v>
      </c>
      <c r="AG40">
        <f>Totaaloverzicht!AG40</f>
        <v>3</v>
      </c>
      <c r="AH40">
        <f>Totaaloverzicht!AH40</f>
        <v>3</v>
      </c>
      <c r="AI40">
        <f>Totaaloverzicht!AI40</f>
        <v>5</v>
      </c>
      <c r="AJ40">
        <f>Totaaloverzicht!AJ40</f>
        <v>3</v>
      </c>
      <c r="AK40">
        <f>Totaaloverzicht!AK40</f>
        <v>3</v>
      </c>
    </row>
    <row r="41" spans="1:29" ht="12.75">
      <c r="A41" s="33" t="s">
        <v>98</v>
      </c>
      <c r="B41" s="33"/>
      <c r="C41" s="33"/>
      <c r="D41" s="34"/>
      <c r="E41">
        <f t="shared" si="0"/>
        <v>9</v>
      </c>
      <c r="AA41">
        <f>Totaaloverzicht!AA117</f>
        <v>5</v>
      </c>
      <c r="AB41">
        <f>Totaaloverzicht!AB117</f>
        <v>1</v>
      </c>
      <c r="AC41">
        <f>Totaaloverzicht!AC117</f>
        <v>3</v>
      </c>
    </row>
    <row r="42" spans="1:37" ht="12.75">
      <c r="A42" s="33" t="s">
        <v>104</v>
      </c>
      <c r="B42" s="33" t="s">
        <v>102</v>
      </c>
      <c r="C42" s="33" t="s">
        <v>69</v>
      </c>
      <c r="D42" s="34">
        <v>2000000</v>
      </c>
      <c r="E42">
        <f t="shared" si="0"/>
        <v>2</v>
      </c>
      <c r="AA42">
        <f>Totaaloverzicht!AA146</f>
        <v>0</v>
      </c>
      <c r="AB42">
        <f>Totaaloverzicht!AB146</f>
        <v>0</v>
      </c>
      <c r="AC42">
        <f>Totaaloverzicht!AC146</f>
        <v>0</v>
      </c>
      <c r="AD42">
        <f>Totaaloverzicht!AD146</f>
        <v>0</v>
      </c>
      <c r="AE42">
        <f>Totaaloverzicht!AE146</f>
        <v>0</v>
      </c>
      <c r="AF42">
        <f>Totaaloverzicht!AF146</f>
        <v>0</v>
      </c>
      <c r="AG42">
        <f>Totaaloverzicht!AG146</f>
        <v>0</v>
      </c>
      <c r="AH42">
        <f>Totaaloverzicht!AH146</f>
        <v>0</v>
      </c>
      <c r="AI42">
        <f>Totaaloverzicht!AI146</f>
        <v>0</v>
      </c>
      <c r="AJ42">
        <f>Totaaloverzicht!AJ146</f>
        <v>0</v>
      </c>
      <c r="AK42">
        <f>Totaaloverzicht!AK146</f>
        <v>2</v>
      </c>
    </row>
    <row r="43" spans="1:29" ht="12.75">
      <c r="A43" s="33" t="s">
        <v>135</v>
      </c>
      <c r="B43" s="33"/>
      <c r="C43" s="33"/>
      <c r="D43" s="34"/>
      <c r="E43">
        <f t="shared" si="0"/>
        <v>0</v>
      </c>
      <c r="AA43">
        <f>Totaaloverzicht!AA296</f>
        <v>0</v>
      </c>
      <c r="AB43">
        <f>Totaaloverzicht!AB296</f>
        <v>0</v>
      </c>
      <c r="AC43">
        <f>Totaaloverzicht!AC296</f>
        <v>0</v>
      </c>
    </row>
    <row r="44" spans="1:37" ht="12.75">
      <c r="A44" s="32" t="s">
        <v>137</v>
      </c>
      <c r="B44" s="32" t="s">
        <v>40</v>
      </c>
      <c r="C44" s="32" t="s">
        <v>69</v>
      </c>
      <c r="D44" s="36">
        <v>500000</v>
      </c>
      <c r="E44">
        <f t="shared" si="0"/>
        <v>18</v>
      </c>
      <c r="AD44">
        <f>Totaaloverzicht!AD288</f>
        <v>3</v>
      </c>
      <c r="AE44">
        <f>Totaaloverzicht!AE288</f>
        <v>0</v>
      </c>
      <c r="AF44">
        <f>Totaaloverzicht!AF288</f>
        <v>9</v>
      </c>
      <c r="AG44">
        <f>Totaaloverzicht!AG288</f>
        <v>0</v>
      </c>
      <c r="AH44">
        <f>Totaaloverzicht!AH288</f>
        <v>3</v>
      </c>
      <c r="AI44">
        <f>Totaaloverzicht!AI288</f>
        <v>3</v>
      </c>
      <c r="AJ44">
        <f>Totaaloverzicht!AJ288</f>
        <v>0</v>
      </c>
      <c r="AK44">
        <f>Totaaloverzicht!AK288</f>
        <v>0</v>
      </c>
    </row>
    <row r="45" spans="1:37" ht="12.75">
      <c r="A45" s="32" t="s">
        <v>220</v>
      </c>
      <c r="B45" s="32" t="s">
        <v>157</v>
      </c>
      <c r="C45" s="32" t="s">
        <v>70</v>
      </c>
      <c r="D45" s="36">
        <v>200000</v>
      </c>
      <c r="E45">
        <f t="shared" si="0"/>
        <v>16</v>
      </c>
      <c r="AD45">
        <f>Totaaloverzicht!AD420</f>
        <v>2</v>
      </c>
      <c r="AE45">
        <f>Totaaloverzicht!AE420</f>
        <v>6</v>
      </c>
      <c r="AF45">
        <f>Totaaloverzicht!AF420</f>
        <v>0</v>
      </c>
      <c r="AG45">
        <f>Totaaloverzicht!AG420</f>
        <v>1</v>
      </c>
      <c r="AH45">
        <f>Totaaloverzicht!AH420</f>
        <v>2</v>
      </c>
      <c r="AI45">
        <f>Totaaloverzicht!AI420</f>
        <v>1</v>
      </c>
      <c r="AJ45">
        <f>Totaaloverzicht!AJ420</f>
        <v>3</v>
      </c>
      <c r="AK45">
        <f>Totaaloverzicht!AK420</f>
        <v>1</v>
      </c>
    </row>
    <row r="46" spans="1:37" ht="12.75">
      <c r="A46" s="32" t="s">
        <v>657</v>
      </c>
      <c r="B46" s="32" t="s">
        <v>44</v>
      </c>
      <c r="C46" s="32" t="s">
        <v>69</v>
      </c>
      <c r="D46" s="36">
        <v>1500000</v>
      </c>
      <c r="E46">
        <f t="shared" si="0"/>
        <v>0</v>
      </c>
      <c r="AK46">
        <f>Totaaloverzicht!AK458</f>
        <v>0</v>
      </c>
    </row>
    <row r="47" spans="1:37" ht="12.75">
      <c r="A47" s="32" t="s">
        <v>323</v>
      </c>
      <c r="B47" s="32" t="s">
        <v>89</v>
      </c>
      <c r="C47" s="32" t="s">
        <v>70</v>
      </c>
      <c r="D47" s="36">
        <v>500000</v>
      </c>
      <c r="E47">
        <f t="shared" si="0"/>
        <v>0</v>
      </c>
      <c r="AK47">
        <f>Totaaloverzicht!AK106</f>
        <v>0</v>
      </c>
    </row>
    <row r="48" spans="1:4" ht="12.75">
      <c r="A48" s="18"/>
      <c r="B48" s="18"/>
      <c r="C48" s="18"/>
      <c r="D48" s="19"/>
    </row>
    <row r="49" spans="1:37" ht="12.75">
      <c r="A49" s="18"/>
      <c r="F49" s="1">
        <f aca="true" t="shared" si="1" ref="F49:AJ49">SUM(F6:F47)</f>
        <v>32</v>
      </c>
      <c r="G49" s="1">
        <f t="shared" si="1"/>
        <v>48</v>
      </c>
      <c r="H49" s="1">
        <f t="shared" si="1"/>
        <v>31</v>
      </c>
      <c r="I49" s="1">
        <f t="shared" si="1"/>
        <v>31</v>
      </c>
      <c r="J49" s="1">
        <f t="shared" si="1"/>
        <v>8</v>
      </c>
      <c r="K49" s="1">
        <f t="shared" si="1"/>
        <v>21</v>
      </c>
      <c r="L49" s="1">
        <f t="shared" si="1"/>
        <v>0</v>
      </c>
      <c r="M49" s="1">
        <f t="shared" si="1"/>
        <v>51</v>
      </c>
      <c r="N49" s="1">
        <f t="shared" si="1"/>
        <v>22</v>
      </c>
      <c r="O49" s="1">
        <f t="shared" si="1"/>
        <v>18</v>
      </c>
      <c r="P49" s="1">
        <f t="shared" si="1"/>
        <v>1</v>
      </c>
      <c r="Q49" s="1">
        <f t="shared" si="1"/>
        <v>20</v>
      </c>
      <c r="R49" s="1">
        <f t="shared" si="1"/>
        <v>32</v>
      </c>
      <c r="S49" s="1">
        <f t="shared" si="1"/>
        <v>51</v>
      </c>
      <c r="T49" s="1">
        <f t="shared" si="1"/>
        <v>28</v>
      </c>
      <c r="U49" s="1">
        <f t="shared" si="1"/>
        <v>16</v>
      </c>
      <c r="V49" s="1">
        <f t="shared" si="1"/>
        <v>44</v>
      </c>
      <c r="W49" s="1">
        <f t="shared" si="1"/>
        <v>31</v>
      </c>
      <c r="X49" s="1">
        <f t="shared" si="1"/>
        <v>21</v>
      </c>
      <c r="Y49" s="1">
        <f t="shared" si="1"/>
        <v>22</v>
      </c>
      <c r="Z49" s="1">
        <f t="shared" si="1"/>
        <v>18</v>
      </c>
      <c r="AA49" s="1">
        <f t="shared" si="1"/>
        <v>23</v>
      </c>
      <c r="AB49" s="1">
        <f t="shared" si="1"/>
        <v>12</v>
      </c>
      <c r="AC49" s="1">
        <f t="shared" si="1"/>
        <v>33</v>
      </c>
      <c r="AD49" s="1">
        <f t="shared" si="1"/>
        <v>20</v>
      </c>
      <c r="AE49" s="1">
        <f t="shared" si="1"/>
        <v>21</v>
      </c>
      <c r="AF49" s="1">
        <f t="shared" si="1"/>
        <v>17</v>
      </c>
      <c r="AG49" s="1">
        <f t="shared" si="1"/>
        <v>28</v>
      </c>
      <c r="AH49" s="1">
        <f t="shared" si="1"/>
        <v>20</v>
      </c>
      <c r="AI49" s="1">
        <f t="shared" si="1"/>
        <v>24</v>
      </c>
      <c r="AJ49" s="1">
        <f t="shared" si="1"/>
        <v>27</v>
      </c>
      <c r="AK49" s="1">
        <f>SUM(AK6:AK47)</f>
        <v>14</v>
      </c>
    </row>
    <row r="50" ht="12.75">
      <c r="A50" s="18"/>
    </row>
    <row r="51" ht="12.75">
      <c r="A51" s="18"/>
    </row>
    <row r="52" ht="12.75">
      <c r="A52" s="18"/>
    </row>
    <row r="53" ht="12.75">
      <c r="A53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5" ySplit="5" topLeftCell="X33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J58" sqref="AJ58"/>
    </sheetView>
  </sheetViews>
  <sheetFormatPr defaultColWidth="9.140625" defaultRowHeight="12.75"/>
  <cols>
    <col min="1" max="1" width="25.7109375" style="0" bestFit="1" customWidth="1"/>
    <col min="2" max="2" width="13.8515625" style="0" customWidth="1"/>
    <col min="3" max="3" width="11.57421875" style="0" customWidth="1"/>
    <col min="4" max="4" width="9.28125" style="23" bestFit="1" customWidth="1"/>
    <col min="5" max="5" width="6.57421875" style="0" bestFit="1" customWidth="1"/>
    <col min="6" max="14" width="3.8515625" style="0" customWidth="1"/>
    <col min="15" max="15" width="4.8515625" style="0" bestFit="1" customWidth="1"/>
    <col min="16" max="37" width="4.8515625" style="0" customWidth="1"/>
  </cols>
  <sheetData>
    <row r="1" spans="1:2" ht="12.75">
      <c r="A1" t="s">
        <v>4</v>
      </c>
      <c r="B1">
        <f>SUM(E6:E92)</f>
        <v>931</v>
      </c>
    </row>
    <row r="2" spans="1:2" ht="12.75">
      <c r="A2" t="s">
        <v>188</v>
      </c>
      <c r="B2">
        <f>COUNTIF(A17:A74,"&gt;''")/2+12.5</f>
        <v>31</v>
      </c>
    </row>
    <row r="3" spans="1:2" ht="12.75">
      <c r="A3" t="s">
        <v>46</v>
      </c>
      <c r="B3">
        <f>SUM(D6:D92)</f>
        <v>23500000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9" ht="12.75">
      <c r="A6" s="18" t="s">
        <v>101</v>
      </c>
      <c r="B6" s="18"/>
      <c r="C6" s="18"/>
      <c r="D6" s="19"/>
      <c r="E6">
        <f aca="true" t="shared" si="0" ref="E6:E53">SUM(F6:AK6)</f>
        <v>12</v>
      </c>
      <c r="F6">
        <f>Totaaloverzicht!F139</f>
        <v>6</v>
      </c>
      <c r="G6">
        <f>Totaaloverzicht!G139</f>
        <v>6</v>
      </c>
      <c r="H6">
        <f>Totaaloverzicht!H139</f>
        <v>0</v>
      </c>
      <c r="I6">
        <f>Totaaloverzicht!I139</f>
        <v>0</v>
      </c>
    </row>
    <row r="7" spans="1:14" ht="12.75">
      <c r="A7" s="18" t="s">
        <v>126</v>
      </c>
      <c r="B7" s="18"/>
      <c r="C7" s="18"/>
      <c r="D7" s="19"/>
      <c r="E7">
        <f t="shared" si="0"/>
        <v>15</v>
      </c>
      <c r="F7">
        <f>Totaaloverzicht!F260</f>
        <v>4</v>
      </c>
      <c r="G7">
        <f>Totaaloverzicht!G260</f>
        <v>1</v>
      </c>
      <c r="H7">
        <f>Totaaloverzicht!H260</f>
        <v>-1</v>
      </c>
      <c r="I7">
        <f>Totaaloverzicht!I260</f>
        <v>4</v>
      </c>
      <c r="J7">
        <f>Totaaloverzicht!J260</f>
        <v>0</v>
      </c>
      <c r="K7">
        <f>Totaaloverzicht!K260</f>
        <v>0</v>
      </c>
      <c r="L7">
        <f>Totaaloverzicht!L260</f>
        <v>0</v>
      </c>
      <c r="M7">
        <f>Totaaloverzicht!M260</f>
        <v>4</v>
      </c>
      <c r="N7">
        <f>Totaaloverzicht!N260</f>
        <v>3</v>
      </c>
    </row>
    <row r="8" spans="1:20" ht="12.75">
      <c r="A8" s="18" t="s">
        <v>132</v>
      </c>
      <c r="B8" s="18"/>
      <c r="C8" s="18"/>
      <c r="D8" s="19"/>
      <c r="E8">
        <f t="shared" si="0"/>
        <v>21</v>
      </c>
      <c r="F8">
        <f>Totaaloverzicht!F286</f>
        <v>-1</v>
      </c>
      <c r="G8">
        <f>Totaaloverzicht!G286</f>
        <v>5</v>
      </c>
      <c r="H8">
        <f>Totaaloverzicht!H286</f>
        <v>0</v>
      </c>
      <c r="I8">
        <f>Totaaloverzicht!I286</f>
        <v>0</v>
      </c>
      <c r="J8">
        <f>Totaaloverzicht!J286</f>
        <v>4</v>
      </c>
      <c r="K8">
        <f>Totaaloverzicht!K286</f>
        <v>1</v>
      </c>
      <c r="L8">
        <f>Totaaloverzicht!L286</f>
        <v>0</v>
      </c>
      <c r="M8">
        <f>Totaaloverzicht!M286</f>
        <v>4</v>
      </c>
      <c r="N8">
        <f>Totaaloverzicht!N286</f>
        <v>3</v>
      </c>
      <c r="O8">
        <f>Totaaloverzicht!O286</f>
        <v>2</v>
      </c>
      <c r="P8">
        <f>Totaaloverzicht!P286</f>
        <v>4</v>
      </c>
      <c r="Q8">
        <f>Totaaloverzicht!Q286</f>
        <v>-1</v>
      </c>
      <c r="R8">
        <f>Totaaloverzicht!R286</f>
        <v>0</v>
      </c>
      <c r="S8">
        <f>Totaaloverzicht!S286</f>
        <v>2</v>
      </c>
      <c r="T8">
        <f>Totaaloverzicht!T286</f>
        <v>-2</v>
      </c>
    </row>
    <row r="9" spans="1:6" ht="12.75">
      <c r="A9" s="18" t="s">
        <v>158</v>
      </c>
      <c r="B9" s="18"/>
      <c r="C9" s="18"/>
      <c r="D9" s="19"/>
      <c r="E9">
        <f t="shared" si="0"/>
        <v>0</v>
      </c>
      <c r="F9">
        <f>Totaaloverzicht!F397</f>
        <v>0</v>
      </c>
    </row>
    <row r="10" spans="1:22" ht="12.75">
      <c r="A10" s="18" t="s">
        <v>174</v>
      </c>
      <c r="B10" s="18"/>
      <c r="C10" s="18"/>
      <c r="D10" s="19"/>
      <c r="E10">
        <f t="shared" si="0"/>
        <v>45</v>
      </c>
      <c r="F10">
        <f>Totaaloverzicht!F457</f>
        <v>2</v>
      </c>
      <c r="G10">
        <f>Totaaloverzicht!G457</f>
        <v>8</v>
      </c>
      <c r="H10">
        <f>Totaaloverzicht!H457</f>
        <v>1</v>
      </c>
      <c r="I10">
        <f>Totaaloverzicht!I457</f>
        <v>6</v>
      </c>
      <c r="J10">
        <f>Totaaloverzicht!J457</f>
        <v>3</v>
      </c>
      <c r="K10">
        <f>Totaaloverzicht!K457</f>
        <v>4</v>
      </c>
      <c r="L10">
        <f>Totaaloverzicht!L457</f>
        <v>0</v>
      </c>
      <c r="M10">
        <f>Totaaloverzicht!M457</f>
        <v>0</v>
      </c>
      <c r="N10">
        <f>Totaaloverzicht!N457</f>
        <v>8</v>
      </c>
      <c r="O10">
        <f>Totaaloverzicht!O457</f>
        <v>2</v>
      </c>
      <c r="P10">
        <f>Totaaloverzicht!P457</f>
        <v>1</v>
      </c>
      <c r="Q10">
        <f>Totaaloverzicht!Q457</f>
        <v>-1</v>
      </c>
      <c r="R10">
        <f>Totaaloverzicht!R457</f>
        <v>3</v>
      </c>
      <c r="S10">
        <f>Totaaloverzicht!S457</f>
        <v>0</v>
      </c>
      <c r="T10">
        <f>Totaaloverzicht!T457</f>
        <v>3</v>
      </c>
      <c r="U10">
        <f>Totaaloverzicht!U457</f>
        <v>5</v>
      </c>
      <c r="V10">
        <f>Totaaloverzicht!V457</f>
        <v>0</v>
      </c>
    </row>
    <row r="11" spans="1:7" ht="12.75">
      <c r="A11" s="18" t="s">
        <v>67</v>
      </c>
      <c r="B11" s="18"/>
      <c r="C11" s="18"/>
      <c r="D11" s="19"/>
      <c r="E11">
        <f t="shared" si="0"/>
        <v>2</v>
      </c>
      <c r="F11">
        <f>Totaaloverzicht!F19</f>
        <v>0</v>
      </c>
      <c r="G11">
        <f>Totaaloverzicht!G19</f>
        <v>2</v>
      </c>
    </row>
    <row r="12" spans="1:13" ht="12.75">
      <c r="A12" s="18" t="s">
        <v>117</v>
      </c>
      <c r="B12" s="18"/>
      <c r="C12" s="18"/>
      <c r="D12" s="19"/>
      <c r="E12">
        <f t="shared" si="0"/>
        <v>44</v>
      </c>
      <c r="F12">
        <f>Totaaloverzicht!F213</f>
        <v>17</v>
      </c>
      <c r="G12">
        <f>Totaaloverzicht!G213</f>
        <v>6</v>
      </c>
      <c r="H12">
        <f>Totaaloverzicht!H213</f>
        <v>11</v>
      </c>
      <c r="I12">
        <f>Totaaloverzicht!I213</f>
        <v>7</v>
      </c>
      <c r="J12">
        <f>Totaaloverzicht!J213</f>
        <v>0</v>
      </c>
      <c r="K12">
        <f>Totaaloverzicht!K213</f>
        <v>0</v>
      </c>
      <c r="L12">
        <f>Totaaloverzicht!L213</f>
        <v>0</v>
      </c>
      <c r="M12">
        <f>Totaaloverzicht!M213</f>
        <v>3</v>
      </c>
    </row>
    <row r="13" spans="1:36" ht="12.75">
      <c r="A13" s="18" t="s">
        <v>186</v>
      </c>
      <c r="B13" s="18"/>
      <c r="C13" s="18"/>
      <c r="D13" s="19"/>
      <c r="E13">
        <f t="shared" si="0"/>
        <v>85</v>
      </c>
      <c r="F13">
        <f>Totaaloverzicht!F496</f>
        <v>7</v>
      </c>
      <c r="G13">
        <f>Totaaloverzicht!G496</f>
        <v>3</v>
      </c>
      <c r="H13">
        <f>Totaaloverzicht!H496</f>
        <v>2</v>
      </c>
      <c r="I13">
        <f>Totaaloverzicht!I496</f>
        <v>11</v>
      </c>
      <c r="J13">
        <f>Totaaloverzicht!J496</f>
        <v>0</v>
      </c>
      <c r="K13">
        <f>Totaaloverzicht!K496</f>
        <v>2</v>
      </c>
      <c r="L13">
        <f>Totaaloverzicht!L496</f>
        <v>0</v>
      </c>
      <c r="M13">
        <f>Totaaloverzicht!M496</f>
        <v>1</v>
      </c>
      <c r="N13">
        <f>Totaaloverzicht!N496</f>
        <v>6</v>
      </c>
      <c r="O13">
        <f>Totaaloverzicht!O496</f>
        <v>0</v>
      </c>
      <c r="P13">
        <f>Totaaloverzicht!P496</f>
        <v>1</v>
      </c>
      <c r="Q13">
        <f>Totaaloverzicht!Q496</f>
        <v>3</v>
      </c>
      <c r="R13">
        <f>Totaaloverzicht!R496</f>
        <v>4</v>
      </c>
      <c r="S13">
        <f>Totaaloverzicht!S496</f>
        <v>1</v>
      </c>
      <c r="T13">
        <f>Totaaloverzicht!T496</f>
        <v>1</v>
      </c>
      <c r="U13">
        <f>Totaaloverzicht!U496</f>
        <v>1</v>
      </c>
      <c r="V13">
        <f>Totaaloverzicht!V496</f>
        <v>2</v>
      </c>
      <c r="W13">
        <f>Totaaloverzicht!W496</f>
        <v>5</v>
      </c>
      <c r="X13">
        <f>Totaaloverzicht!X496</f>
        <v>10</v>
      </c>
      <c r="Y13">
        <f>Totaaloverzicht!Y496</f>
        <v>0</v>
      </c>
      <c r="Z13">
        <f>Totaaloverzicht!Z496</f>
        <v>0</v>
      </c>
      <c r="AA13">
        <f>Totaaloverzicht!AA496</f>
        <v>0</v>
      </c>
      <c r="AB13">
        <f>Totaaloverzicht!AB496</f>
        <v>5</v>
      </c>
      <c r="AC13">
        <f>Totaaloverzicht!AC496</f>
        <v>0</v>
      </c>
      <c r="AD13">
        <f>Totaaloverzicht!AD496</f>
        <v>9</v>
      </c>
      <c r="AE13">
        <f>Totaaloverzicht!AE496</f>
        <v>3</v>
      </c>
      <c r="AF13">
        <f>Totaaloverzicht!AF496</f>
        <v>0</v>
      </c>
      <c r="AG13">
        <f>Totaaloverzicht!AG496</f>
        <v>5</v>
      </c>
      <c r="AH13">
        <f>Totaaloverzicht!AH496</f>
        <v>2</v>
      </c>
      <c r="AI13">
        <f>Totaaloverzicht!AI496</f>
        <v>1</v>
      </c>
      <c r="AJ13">
        <f>Totaaloverzicht!AJ496</f>
        <v>0</v>
      </c>
    </row>
    <row r="14" spans="1:7" ht="12.75">
      <c r="A14" s="18" t="s">
        <v>77</v>
      </c>
      <c r="B14" s="18"/>
      <c r="C14" s="18"/>
      <c r="D14" s="19"/>
      <c r="E14">
        <f t="shared" si="0"/>
        <v>1</v>
      </c>
      <c r="F14">
        <f>Totaaloverzicht!F49</f>
        <v>1</v>
      </c>
      <c r="G14">
        <f>Totaaloverzicht!G49</f>
        <v>0</v>
      </c>
    </row>
    <row r="15" spans="1:16" ht="12.75">
      <c r="A15" s="18" t="s">
        <v>140</v>
      </c>
      <c r="B15" s="18"/>
      <c r="C15" s="18"/>
      <c r="D15" s="19"/>
      <c r="E15">
        <f t="shared" si="0"/>
        <v>25</v>
      </c>
      <c r="F15">
        <f>Totaaloverzicht!F330</f>
        <v>1</v>
      </c>
      <c r="G15">
        <f>Totaaloverzicht!G330</f>
        <v>6</v>
      </c>
      <c r="H15">
        <f>Totaaloverzicht!H330</f>
        <v>6</v>
      </c>
      <c r="I15">
        <f>Totaaloverzicht!I330</f>
        <v>-1</v>
      </c>
      <c r="J15">
        <f>Totaaloverzicht!J330</f>
        <v>0</v>
      </c>
      <c r="K15">
        <f>Totaaloverzicht!K330</f>
        <v>0</v>
      </c>
      <c r="L15">
        <f>Totaaloverzicht!L330</f>
        <v>0</v>
      </c>
      <c r="M15">
        <f>Totaaloverzicht!M330</f>
        <v>8</v>
      </c>
      <c r="N15">
        <f>Totaaloverzicht!N330</f>
        <v>3</v>
      </c>
      <c r="O15">
        <f>Totaaloverzicht!O330</f>
        <v>3</v>
      </c>
      <c r="P15">
        <f>Totaaloverzicht!P330</f>
        <v>-1</v>
      </c>
    </row>
    <row r="16" spans="1:7" ht="12.75">
      <c r="A16" s="18" t="s">
        <v>155</v>
      </c>
      <c r="B16" s="18"/>
      <c r="C16" s="18"/>
      <c r="D16" s="19"/>
      <c r="E16">
        <f t="shared" si="0"/>
        <v>0</v>
      </c>
      <c r="F16">
        <f>Totaaloverzicht!F388</f>
        <v>1</v>
      </c>
      <c r="G16">
        <f>Totaaloverzicht!G388</f>
        <v>-1</v>
      </c>
    </row>
    <row r="17" spans="1:9" ht="12.75">
      <c r="A17" s="18" t="s">
        <v>97</v>
      </c>
      <c r="B17" s="18"/>
      <c r="C17" s="18"/>
      <c r="D17" s="19"/>
      <c r="E17">
        <f t="shared" si="0"/>
        <v>4</v>
      </c>
      <c r="G17">
        <f>Totaaloverzicht!G116</f>
        <v>4</v>
      </c>
      <c r="H17">
        <f>Totaaloverzicht!H116</f>
        <v>0</v>
      </c>
      <c r="I17">
        <f>Totaaloverzicht!I116</f>
        <v>0</v>
      </c>
    </row>
    <row r="18" spans="1:23" ht="12.75">
      <c r="A18" s="18" t="s">
        <v>76</v>
      </c>
      <c r="B18" s="18"/>
      <c r="C18" s="18"/>
      <c r="D18" s="19"/>
      <c r="E18">
        <f t="shared" si="0"/>
        <v>80</v>
      </c>
      <c r="H18">
        <f>Totaaloverzicht!H44</f>
        <v>3</v>
      </c>
      <c r="I18">
        <f>Totaaloverzicht!I44</f>
        <v>7</v>
      </c>
      <c r="J18">
        <f>Totaaloverzicht!J44</f>
        <v>7</v>
      </c>
      <c r="K18">
        <f>Totaaloverzicht!K44</f>
        <v>7</v>
      </c>
      <c r="L18">
        <f>Totaaloverzicht!L44</f>
        <v>0</v>
      </c>
      <c r="M18">
        <f>Totaaloverzicht!M44</f>
        <v>14</v>
      </c>
      <c r="N18">
        <f>Totaaloverzicht!N44</f>
        <v>0</v>
      </c>
      <c r="O18">
        <f>Totaaloverzicht!O44</f>
        <v>11</v>
      </c>
      <c r="P18">
        <f>Totaaloverzicht!P44</f>
        <v>1</v>
      </c>
      <c r="Q18">
        <f>Totaaloverzicht!Q44</f>
        <v>4</v>
      </c>
      <c r="R18">
        <f>Totaaloverzicht!R44</f>
        <v>0</v>
      </c>
      <c r="S18">
        <f>Totaaloverzicht!S44</f>
        <v>7</v>
      </c>
      <c r="T18">
        <f>Totaaloverzicht!T44</f>
        <v>3</v>
      </c>
      <c r="U18">
        <f>Totaaloverzicht!U44</f>
        <v>0</v>
      </c>
      <c r="V18">
        <f>Totaaloverzicht!V44</f>
        <v>14</v>
      </c>
      <c r="W18">
        <f>Totaaloverzicht!W44</f>
        <v>2</v>
      </c>
    </row>
    <row r="19" spans="1:26" ht="12.75">
      <c r="A19" s="18" t="s">
        <v>88</v>
      </c>
      <c r="B19" s="18"/>
      <c r="C19" s="18"/>
      <c r="D19" s="19"/>
      <c r="E19">
        <f t="shared" si="0"/>
        <v>32</v>
      </c>
      <c r="H19">
        <f>Totaaloverzicht!H80</f>
        <v>2</v>
      </c>
      <c r="I19">
        <f>Totaaloverzicht!I80</f>
        <v>0</v>
      </c>
      <c r="J19">
        <f>Totaaloverzicht!J80</f>
        <v>0</v>
      </c>
      <c r="K19">
        <f>Totaaloverzicht!K80</f>
        <v>3</v>
      </c>
      <c r="L19">
        <f>Totaaloverzicht!L80</f>
        <v>0</v>
      </c>
      <c r="M19">
        <f>Totaaloverzicht!M80</f>
        <v>14</v>
      </c>
      <c r="N19">
        <f>Totaaloverzicht!N80</f>
        <v>0</v>
      </c>
      <c r="O19">
        <f>Totaaloverzicht!O80</f>
        <v>0</v>
      </c>
      <c r="P19">
        <f>Totaaloverzicht!P80</f>
        <v>1</v>
      </c>
      <c r="Q19">
        <f>Totaaloverzicht!Q80</f>
        <v>0</v>
      </c>
      <c r="R19">
        <f>Totaaloverzicht!R80</f>
        <v>5</v>
      </c>
      <c r="S19">
        <f>Totaaloverzicht!S80</f>
        <v>0</v>
      </c>
      <c r="T19">
        <f>Totaaloverzicht!T80</f>
        <v>1</v>
      </c>
      <c r="U19">
        <f>Totaaloverzicht!U80</f>
        <v>0</v>
      </c>
      <c r="V19">
        <f>Totaaloverzicht!V80</f>
        <v>0</v>
      </c>
      <c r="W19">
        <f>Totaaloverzicht!W80</f>
        <v>5</v>
      </c>
      <c r="X19">
        <f>Totaaloverzicht!X80</f>
        <v>1</v>
      </c>
      <c r="Y19">
        <f>Totaaloverzicht!Y80</f>
        <v>0</v>
      </c>
      <c r="Z19">
        <f>Totaaloverzicht!Z80</f>
        <v>0</v>
      </c>
    </row>
    <row r="20" spans="1:37" ht="12.75">
      <c r="A20" s="18" t="s">
        <v>166</v>
      </c>
      <c r="B20" s="18" t="s">
        <v>157</v>
      </c>
      <c r="C20" s="18" t="s">
        <v>70</v>
      </c>
      <c r="D20" s="19">
        <v>3000000</v>
      </c>
      <c r="E20">
        <f t="shared" si="0"/>
        <v>108</v>
      </c>
      <c r="H20">
        <f>Totaaloverzicht!H417</f>
        <v>1</v>
      </c>
      <c r="I20">
        <f>Totaaloverzicht!I417</f>
        <v>3</v>
      </c>
      <c r="J20">
        <f>Totaaloverzicht!J417</f>
        <v>8</v>
      </c>
      <c r="K20">
        <f>Totaaloverzicht!K417</f>
        <v>6</v>
      </c>
      <c r="L20">
        <f>Totaaloverzicht!L417</f>
        <v>0</v>
      </c>
      <c r="M20">
        <f>Totaaloverzicht!M417</f>
        <v>6</v>
      </c>
      <c r="N20">
        <f>Totaaloverzicht!N417</f>
        <v>1</v>
      </c>
      <c r="O20">
        <f>Totaaloverzicht!O417</f>
        <v>15</v>
      </c>
      <c r="P20">
        <f>Totaaloverzicht!P417</f>
        <v>0</v>
      </c>
      <c r="Q20">
        <f>Totaaloverzicht!Q417</f>
        <v>6</v>
      </c>
      <c r="R20">
        <f>Totaaloverzicht!R417</f>
        <v>1</v>
      </c>
      <c r="S20">
        <f>Totaaloverzicht!S417</f>
        <v>3</v>
      </c>
      <c r="T20">
        <f>Totaaloverzicht!T417</f>
        <v>6</v>
      </c>
      <c r="U20">
        <f>Totaaloverzicht!U417</f>
        <v>0</v>
      </c>
      <c r="V20">
        <f>Totaaloverzicht!V417</f>
        <v>6</v>
      </c>
      <c r="W20">
        <f>Totaaloverzicht!W417</f>
        <v>3</v>
      </c>
      <c r="X20">
        <f>Totaaloverzicht!X417</f>
        <v>1</v>
      </c>
      <c r="Y20">
        <f>Totaaloverzicht!Y417</f>
        <v>6</v>
      </c>
      <c r="Z20">
        <f>Totaaloverzicht!Z417</f>
        <v>7</v>
      </c>
      <c r="AA20">
        <f>Totaaloverzicht!AA417</f>
        <v>0</v>
      </c>
      <c r="AB20">
        <f>Totaaloverzicht!AB417</f>
        <v>0</v>
      </c>
      <c r="AC20">
        <f>Totaaloverzicht!AC417</f>
        <v>3</v>
      </c>
      <c r="AD20">
        <f>Totaaloverzicht!AD417</f>
        <v>5</v>
      </c>
      <c r="AE20">
        <f>Totaaloverzicht!AE417</f>
        <v>6</v>
      </c>
      <c r="AF20">
        <f>Totaaloverzicht!AF417</f>
        <v>0</v>
      </c>
      <c r="AG20">
        <f>Totaaloverzicht!AG417</f>
        <v>1</v>
      </c>
      <c r="AH20">
        <f>Totaaloverzicht!AH417</f>
        <v>6</v>
      </c>
      <c r="AI20">
        <f>Totaaloverzicht!AI417</f>
        <v>1</v>
      </c>
      <c r="AJ20">
        <f>Totaaloverzicht!AJ417</f>
        <v>6</v>
      </c>
      <c r="AK20">
        <f>Totaaloverzicht!AK417</f>
        <v>1</v>
      </c>
    </row>
    <row r="21" spans="1:22" ht="12.75">
      <c r="A21" s="33" t="s">
        <v>98</v>
      </c>
      <c r="B21" s="33"/>
      <c r="C21" s="33"/>
      <c r="D21" s="34"/>
      <c r="E21">
        <f t="shared" si="0"/>
        <v>18</v>
      </c>
      <c r="J21">
        <f>Totaaloverzicht!J117</f>
        <v>0</v>
      </c>
      <c r="K21">
        <f>Totaaloverzicht!K117</f>
        <v>5</v>
      </c>
      <c r="L21">
        <f>Totaaloverzicht!L117</f>
        <v>0</v>
      </c>
      <c r="M21">
        <f>Totaaloverzicht!M117</f>
        <v>-1</v>
      </c>
      <c r="N21">
        <f>Totaaloverzicht!N117</f>
        <v>0</v>
      </c>
      <c r="O21">
        <f>Totaaloverzicht!O117</f>
        <v>0</v>
      </c>
      <c r="P21">
        <f>Totaaloverzicht!P117</f>
        <v>5</v>
      </c>
      <c r="Q21">
        <f>Totaaloverzicht!Q117</f>
        <v>3</v>
      </c>
      <c r="R21">
        <f>Totaaloverzicht!R117</f>
        <v>-1</v>
      </c>
      <c r="S21">
        <f>Totaaloverzicht!S117</f>
        <v>3</v>
      </c>
      <c r="T21">
        <f>Totaaloverzicht!T117</f>
        <v>2</v>
      </c>
      <c r="U21">
        <f>Totaaloverzicht!U117</f>
        <v>3</v>
      </c>
      <c r="V21">
        <f>Totaaloverzicht!V117</f>
        <v>-1</v>
      </c>
    </row>
    <row r="22" spans="1:25" ht="12.75">
      <c r="A22" s="33" t="s">
        <v>143</v>
      </c>
      <c r="B22" s="33"/>
      <c r="C22" s="33"/>
      <c r="D22" s="34"/>
      <c r="E22">
        <f t="shared" si="0"/>
        <v>39</v>
      </c>
      <c r="J22">
        <f>Totaaloverzicht!J335</f>
        <v>6</v>
      </c>
      <c r="K22">
        <f>Totaaloverzicht!K335</f>
        <v>0</v>
      </c>
      <c r="L22">
        <f>Totaaloverzicht!L335</f>
        <v>0</v>
      </c>
      <c r="M22">
        <f>Totaaloverzicht!M335</f>
        <v>6</v>
      </c>
      <c r="N22">
        <f>Totaaloverzicht!N335</f>
        <v>0</v>
      </c>
      <c r="O22">
        <f>Totaaloverzicht!O335</f>
        <v>0</v>
      </c>
      <c r="P22">
        <f>Totaaloverzicht!P335</f>
        <v>1</v>
      </c>
      <c r="Q22">
        <f>Totaaloverzicht!Q335</f>
        <v>6</v>
      </c>
      <c r="R22">
        <f>Totaaloverzicht!R335</f>
        <v>3</v>
      </c>
      <c r="S22">
        <f>Totaaloverzicht!S335</f>
        <v>6</v>
      </c>
      <c r="T22">
        <f>Totaaloverzicht!T335</f>
        <v>6</v>
      </c>
      <c r="U22">
        <f>Totaaloverzicht!U335</f>
        <v>1</v>
      </c>
      <c r="V22">
        <f>Totaaloverzicht!V335</f>
        <v>1</v>
      </c>
      <c r="W22">
        <f>Totaaloverzicht!W335</f>
        <v>0</v>
      </c>
      <c r="X22">
        <f>Totaaloverzicht!X335</f>
        <v>0</v>
      </c>
      <c r="Y22">
        <f>Totaaloverzicht!Y335</f>
        <v>3</v>
      </c>
    </row>
    <row r="23" spans="1:15" ht="12.75">
      <c r="A23" s="33" t="s">
        <v>107</v>
      </c>
      <c r="B23" s="33"/>
      <c r="C23" s="33"/>
      <c r="D23" s="34"/>
      <c r="E23">
        <f t="shared" si="0"/>
        <v>1</v>
      </c>
      <c r="N23">
        <f>Totaaloverzicht!N155</f>
        <v>0</v>
      </c>
      <c r="O23">
        <f>Totaaloverzicht!O155</f>
        <v>1</v>
      </c>
    </row>
    <row r="24" spans="1:25" ht="12.75">
      <c r="A24" s="33" t="s">
        <v>111</v>
      </c>
      <c r="B24" s="33"/>
      <c r="C24" s="33"/>
      <c r="D24" s="34"/>
      <c r="E24">
        <f t="shared" si="0"/>
        <v>28</v>
      </c>
      <c r="O24">
        <f>Totaaloverzicht!O173</f>
        <v>0</v>
      </c>
      <c r="P24">
        <f>Totaaloverzicht!P173</f>
        <v>1</v>
      </c>
      <c r="Q24">
        <f>Totaaloverzicht!Q173</f>
        <v>9</v>
      </c>
      <c r="R24">
        <f>Totaaloverzicht!R173</f>
        <v>4</v>
      </c>
      <c r="S24">
        <f>Totaaloverzicht!S173</f>
        <v>8</v>
      </c>
      <c r="T24">
        <f>Totaaloverzicht!T173</f>
        <v>0</v>
      </c>
      <c r="U24">
        <f>Totaaloverzicht!U173</f>
        <v>1</v>
      </c>
      <c r="V24">
        <f>Totaaloverzicht!V173</f>
        <v>9</v>
      </c>
      <c r="W24">
        <f>Totaaloverzicht!W173</f>
        <v>0</v>
      </c>
      <c r="X24">
        <f>Totaaloverzicht!X173</f>
        <v>2</v>
      </c>
      <c r="Y24">
        <f>Totaaloverzicht!Y173</f>
        <v>-6</v>
      </c>
    </row>
    <row r="25" spans="1:33" ht="12.75">
      <c r="A25" s="33" t="s">
        <v>117</v>
      </c>
      <c r="B25" s="33"/>
      <c r="C25" s="33"/>
      <c r="D25" s="34"/>
      <c r="E25">
        <f t="shared" si="0"/>
        <v>81</v>
      </c>
      <c r="P25">
        <f>Totaaloverzicht!P213</f>
        <v>3</v>
      </c>
      <c r="Q25">
        <f>Totaaloverzicht!Q213</f>
        <v>11</v>
      </c>
      <c r="R25">
        <f>Totaaloverzicht!R213</f>
        <v>3</v>
      </c>
      <c r="S25">
        <f>Totaaloverzicht!S213</f>
        <v>5</v>
      </c>
      <c r="T25">
        <f>Totaaloverzicht!T213</f>
        <v>9</v>
      </c>
      <c r="U25">
        <f>Totaaloverzicht!U213</f>
        <v>1</v>
      </c>
      <c r="V25">
        <f>Totaaloverzicht!V213</f>
        <v>0</v>
      </c>
      <c r="W25">
        <f>Totaaloverzicht!W213</f>
        <v>5</v>
      </c>
      <c r="X25">
        <f>Totaaloverzicht!X213</f>
        <v>7</v>
      </c>
      <c r="Y25">
        <f>Totaaloverzicht!Y213</f>
        <v>13</v>
      </c>
      <c r="Z25">
        <f>Totaaloverzicht!Z213</f>
        <v>0</v>
      </c>
      <c r="AA25">
        <f>Totaaloverzicht!AA213</f>
        <v>0</v>
      </c>
      <c r="AB25">
        <f>Totaaloverzicht!AB213</f>
        <v>3</v>
      </c>
      <c r="AC25">
        <f>Totaaloverzicht!AC213</f>
        <v>9</v>
      </c>
      <c r="AD25">
        <f>Totaaloverzicht!AD213</f>
        <v>3</v>
      </c>
      <c r="AE25">
        <f>Totaaloverzicht!AE213</f>
        <v>7</v>
      </c>
      <c r="AF25">
        <f>Totaaloverzicht!AF213</f>
        <v>1</v>
      </c>
      <c r="AG25">
        <f>Totaaloverzicht!AG213</f>
        <v>1</v>
      </c>
    </row>
    <row r="26" spans="1:31" ht="12.75">
      <c r="A26" s="33" t="s">
        <v>139</v>
      </c>
      <c r="B26" s="33"/>
      <c r="C26" s="33"/>
      <c r="D26" s="34"/>
      <c r="E26">
        <f t="shared" si="0"/>
        <v>68</v>
      </c>
      <c r="Q26">
        <f>Totaaloverzicht!Q328</f>
        <v>6</v>
      </c>
      <c r="R26">
        <f>Totaaloverzicht!R328</f>
        <v>6</v>
      </c>
      <c r="S26">
        <f>Totaaloverzicht!S328</f>
        <v>8</v>
      </c>
      <c r="T26">
        <f>Totaaloverzicht!T328</f>
        <v>3</v>
      </c>
      <c r="U26">
        <f>Totaaloverzicht!U328</f>
        <v>1</v>
      </c>
      <c r="V26">
        <f>Totaaloverzicht!V328</f>
        <v>10</v>
      </c>
      <c r="W26">
        <f>Totaaloverzicht!W328</f>
        <v>6</v>
      </c>
      <c r="X26">
        <f>Totaaloverzicht!X328</f>
        <v>5</v>
      </c>
      <c r="Y26">
        <f>Totaaloverzicht!Y328</f>
        <v>0</v>
      </c>
      <c r="Z26">
        <f>Totaaloverzicht!Z328</f>
        <v>12</v>
      </c>
      <c r="AA26">
        <f>Totaaloverzicht!AA328</f>
        <v>3</v>
      </c>
      <c r="AB26">
        <f>Totaaloverzicht!AB328</f>
        <v>0</v>
      </c>
      <c r="AC26">
        <f>Totaaloverzicht!AC328</f>
        <v>6</v>
      </c>
      <c r="AD26">
        <f>Totaaloverzicht!AD328</f>
        <v>1</v>
      </c>
      <c r="AE26">
        <f>Totaaloverzicht!AE328</f>
        <v>1</v>
      </c>
    </row>
    <row r="27" spans="1:21" ht="12.75">
      <c r="A27" s="33" t="s">
        <v>126</v>
      </c>
      <c r="B27" s="33"/>
      <c r="C27" s="33"/>
      <c r="D27" s="34"/>
      <c r="E27">
        <f t="shared" si="0"/>
        <v>2</v>
      </c>
      <c r="U27">
        <f>Totaaloverzicht!U260</f>
        <v>2</v>
      </c>
    </row>
    <row r="28" spans="1:22" ht="12.75">
      <c r="A28" s="33" t="s">
        <v>90</v>
      </c>
      <c r="B28" s="33"/>
      <c r="C28" s="33"/>
      <c r="D28" s="34"/>
      <c r="E28">
        <f t="shared" si="0"/>
        <v>-1</v>
      </c>
      <c r="V28">
        <f>Totaaloverzicht!V91</f>
        <v>-1</v>
      </c>
    </row>
    <row r="29" spans="1:37" ht="12.75">
      <c r="A29" s="33" t="s">
        <v>64</v>
      </c>
      <c r="B29" s="33" t="s">
        <v>38</v>
      </c>
      <c r="C29" s="33" t="s">
        <v>69</v>
      </c>
      <c r="D29" s="34">
        <v>2000000</v>
      </c>
      <c r="E29">
        <f t="shared" si="0"/>
        <v>32</v>
      </c>
      <c r="W29">
        <f>Totaaloverzicht!W9</f>
        <v>3</v>
      </c>
      <c r="X29">
        <f>Totaaloverzicht!X9</f>
        <v>1</v>
      </c>
      <c r="Y29">
        <f>Totaaloverzicht!Y9</f>
        <v>0</v>
      </c>
      <c r="Z29">
        <f>Totaaloverzicht!Z9</f>
        <v>1</v>
      </c>
      <c r="AA29">
        <f>Totaaloverzicht!AA9</f>
        <v>4</v>
      </c>
      <c r="AB29">
        <f>Totaaloverzicht!AB9</f>
        <v>-1</v>
      </c>
      <c r="AC29">
        <f>Totaaloverzicht!AC9</f>
        <v>0</v>
      </c>
      <c r="AD29">
        <f>Totaaloverzicht!AD9</f>
        <v>5</v>
      </c>
      <c r="AE29">
        <f>Totaaloverzicht!AE9</f>
        <v>4</v>
      </c>
      <c r="AF29">
        <f>Totaaloverzicht!AF9</f>
        <v>-1</v>
      </c>
      <c r="AG29">
        <f>Totaaloverzicht!AG9</f>
        <v>0</v>
      </c>
      <c r="AH29">
        <f>Totaaloverzicht!AH9</f>
        <v>6</v>
      </c>
      <c r="AI29">
        <f>Totaaloverzicht!AI9</f>
        <v>0</v>
      </c>
      <c r="AJ29">
        <f>Totaaloverzicht!AJ9</f>
        <v>6</v>
      </c>
      <c r="AK29">
        <f>Totaaloverzicht!AK9</f>
        <v>4</v>
      </c>
    </row>
    <row r="30" spans="1:23" ht="12.75">
      <c r="A30" s="33" t="s">
        <v>96</v>
      </c>
      <c r="B30" s="33"/>
      <c r="C30" s="33"/>
      <c r="D30" s="34"/>
      <c r="E30">
        <f t="shared" si="0"/>
        <v>0</v>
      </c>
      <c r="W30">
        <f>Totaaloverzicht!W113</f>
        <v>0</v>
      </c>
    </row>
    <row r="31" spans="1:23" ht="12.75">
      <c r="A31" s="33" t="s">
        <v>175</v>
      </c>
      <c r="B31" s="33"/>
      <c r="C31" s="33"/>
      <c r="D31" s="34"/>
      <c r="E31">
        <f t="shared" si="0"/>
        <v>3</v>
      </c>
      <c r="W31">
        <f>Totaaloverzicht!W458</f>
        <v>3</v>
      </c>
    </row>
    <row r="32" spans="1:29" ht="12.75">
      <c r="A32" s="33" t="s">
        <v>98</v>
      </c>
      <c r="B32" s="33"/>
      <c r="C32" s="33"/>
      <c r="D32" s="34"/>
      <c r="E32">
        <f t="shared" si="0"/>
        <v>15</v>
      </c>
      <c r="X32">
        <f>Totaaloverzicht!X117</f>
        <v>6</v>
      </c>
      <c r="Y32">
        <f>Totaaloverzicht!Y117</f>
        <v>0</v>
      </c>
      <c r="Z32">
        <f>Totaaloverzicht!Z117</f>
        <v>0</v>
      </c>
      <c r="AA32">
        <f>Totaaloverzicht!AA117</f>
        <v>5</v>
      </c>
      <c r="AB32">
        <f>Totaaloverzicht!AB117</f>
        <v>1</v>
      </c>
      <c r="AC32">
        <f>Totaaloverzicht!AC117</f>
        <v>3</v>
      </c>
    </row>
    <row r="33" spans="1:31" ht="12.75">
      <c r="A33" s="33" t="s">
        <v>174</v>
      </c>
      <c r="B33" s="33"/>
      <c r="C33" s="33"/>
      <c r="D33" s="34"/>
      <c r="E33">
        <f t="shared" si="0"/>
        <v>18</v>
      </c>
      <c r="X33">
        <f>Totaaloverzicht!X457</f>
        <v>1</v>
      </c>
      <c r="Y33">
        <f>Totaaloverzicht!Y457</f>
        <v>1</v>
      </c>
      <c r="Z33">
        <f>Totaaloverzicht!Z457</f>
        <v>5</v>
      </c>
      <c r="AA33">
        <f>Totaaloverzicht!AA457</f>
        <v>3</v>
      </c>
      <c r="AB33">
        <f>Totaaloverzicht!AB457</f>
        <v>0</v>
      </c>
      <c r="AC33">
        <f>Totaaloverzicht!AC457</f>
        <v>6</v>
      </c>
      <c r="AD33">
        <f>Totaaloverzicht!AD457</f>
        <v>2</v>
      </c>
      <c r="AE33">
        <f>Totaaloverzicht!AE457</f>
        <v>0</v>
      </c>
    </row>
    <row r="34" spans="1:25" ht="12.75">
      <c r="A34" s="33" t="s">
        <v>75</v>
      </c>
      <c r="B34" s="33"/>
      <c r="C34" s="33"/>
      <c r="D34" s="34"/>
      <c r="E34">
        <f t="shared" si="0"/>
        <v>3</v>
      </c>
      <c r="X34">
        <f>Totaaloverzicht!X43</f>
        <v>3</v>
      </c>
      <c r="Y34">
        <f>Totaaloverzicht!Y43</f>
        <v>0</v>
      </c>
    </row>
    <row r="35" spans="1:29" ht="12.75">
      <c r="A35" s="33" t="s">
        <v>131</v>
      </c>
      <c r="B35" s="33"/>
      <c r="C35" s="33"/>
      <c r="D35" s="34"/>
      <c r="E35">
        <f t="shared" si="0"/>
        <v>0</v>
      </c>
      <c r="Z35">
        <f>Totaaloverzicht!Z281</f>
        <v>0</v>
      </c>
      <c r="AA35">
        <f>Totaaloverzicht!AA281</f>
        <v>0</v>
      </c>
      <c r="AB35">
        <f>Totaaloverzicht!AB281</f>
        <v>0</v>
      </c>
      <c r="AC35">
        <f>Totaaloverzicht!AC281</f>
        <v>0</v>
      </c>
    </row>
    <row r="36" spans="1:33" ht="12.75">
      <c r="A36" s="33" t="s">
        <v>129</v>
      </c>
      <c r="B36" s="33"/>
      <c r="C36" s="33"/>
      <c r="D36" s="34"/>
      <c r="E36">
        <f t="shared" si="0"/>
        <v>13</v>
      </c>
      <c r="Z36">
        <f>Totaaloverzicht!Z262</f>
        <v>0</v>
      </c>
      <c r="AA36">
        <f>Totaaloverzicht!AA262</f>
        <v>0</v>
      </c>
      <c r="AB36">
        <f>Totaaloverzicht!AB262</f>
        <v>4</v>
      </c>
      <c r="AC36">
        <f>Totaaloverzicht!AC262</f>
        <v>3</v>
      </c>
      <c r="AD36">
        <f>Totaaloverzicht!AD262</f>
        <v>1</v>
      </c>
      <c r="AE36">
        <f>Totaaloverzicht!AE262</f>
        <v>2</v>
      </c>
      <c r="AF36">
        <f>Totaaloverzicht!AF262</f>
        <v>3</v>
      </c>
      <c r="AG36">
        <f>Totaaloverzicht!AG262</f>
        <v>0</v>
      </c>
    </row>
    <row r="37" spans="1:37" ht="12.75">
      <c r="A37" s="33" t="s">
        <v>74</v>
      </c>
      <c r="B37" s="33" t="s">
        <v>37</v>
      </c>
      <c r="C37" s="33" t="s">
        <v>68</v>
      </c>
      <c r="D37" s="34">
        <v>750000</v>
      </c>
      <c r="E37">
        <f t="shared" si="0"/>
        <v>29</v>
      </c>
      <c r="Z37">
        <f>Totaaloverzicht!Z40</f>
        <v>1</v>
      </c>
      <c r="AA37">
        <f>Totaaloverzicht!AA40</f>
        <v>3</v>
      </c>
      <c r="AB37">
        <f>Totaaloverzicht!AB40</f>
        <v>1</v>
      </c>
      <c r="AC37">
        <f>Totaaloverzicht!AC40</f>
        <v>3</v>
      </c>
      <c r="AD37">
        <f>Totaaloverzicht!AD40</f>
        <v>3</v>
      </c>
      <c r="AE37">
        <f>Totaaloverzicht!AE40</f>
        <v>1</v>
      </c>
      <c r="AF37">
        <f>Totaaloverzicht!AF40</f>
        <v>0</v>
      </c>
      <c r="AG37">
        <f>Totaaloverzicht!AG40</f>
        <v>3</v>
      </c>
      <c r="AH37">
        <f>Totaaloverzicht!AH40</f>
        <v>3</v>
      </c>
      <c r="AI37">
        <f>Totaaloverzicht!AI40</f>
        <v>5</v>
      </c>
      <c r="AJ37">
        <f>Totaaloverzicht!AJ40</f>
        <v>3</v>
      </c>
      <c r="AK37">
        <f>Totaaloverzicht!AK40</f>
        <v>3</v>
      </c>
    </row>
    <row r="38" spans="1:37" ht="12.75">
      <c r="A38" s="33" t="s">
        <v>114</v>
      </c>
      <c r="B38" s="33" t="s">
        <v>110</v>
      </c>
      <c r="C38" s="33" t="s">
        <v>70</v>
      </c>
      <c r="D38" s="34">
        <v>2500000</v>
      </c>
      <c r="E38">
        <f t="shared" si="0"/>
        <v>26</v>
      </c>
      <c r="AA38">
        <f>Totaaloverzicht!AA187</f>
        <v>0</v>
      </c>
      <c r="AB38">
        <f>Totaaloverzicht!AB187</f>
        <v>0</v>
      </c>
      <c r="AC38">
        <f>Totaaloverzicht!AC187</f>
        <v>6</v>
      </c>
      <c r="AD38">
        <f>Totaaloverzicht!AD187</f>
        <v>3</v>
      </c>
      <c r="AE38">
        <f>Totaaloverzicht!AE187</f>
        <v>1</v>
      </c>
      <c r="AF38">
        <f>Totaaloverzicht!AF187</f>
        <v>0</v>
      </c>
      <c r="AG38">
        <f>Totaaloverzicht!AG187</f>
        <v>7</v>
      </c>
      <c r="AH38">
        <f>Totaaloverzicht!AH187</f>
        <v>3</v>
      </c>
      <c r="AI38">
        <f>Totaaloverzicht!AI187</f>
        <v>-1</v>
      </c>
      <c r="AJ38">
        <f>Totaaloverzicht!AJ187</f>
        <v>6</v>
      </c>
      <c r="AK38">
        <f>Totaaloverzicht!AK187</f>
        <v>1</v>
      </c>
    </row>
    <row r="39" spans="1:30" ht="12.75">
      <c r="A39" s="32" t="s">
        <v>101</v>
      </c>
      <c r="B39" s="32"/>
      <c r="C39" s="32"/>
      <c r="D39" s="36"/>
      <c r="E39">
        <f t="shared" si="0"/>
        <v>-5</v>
      </c>
      <c r="AD39">
        <f>Totaaloverzicht!AD139</f>
        <v>-5</v>
      </c>
    </row>
    <row r="40" spans="1:34" ht="12.75">
      <c r="A40" s="32" t="s">
        <v>132</v>
      </c>
      <c r="B40" s="32"/>
      <c r="C40" s="32"/>
      <c r="D40" s="36"/>
      <c r="E40">
        <f t="shared" si="0"/>
        <v>10</v>
      </c>
      <c r="AD40">
        <f>Totaaloverzicht!AD286</f>
        <v>3</v>
      </c>
      <c r="AE40">
        <f>Totaaloverzicht!AE286</f>
        <v>0</v>
      </c>
      <c r="AF40">
        <f>Totaaloverzicht!AF286</f>
        <v>3</v>
      </c>
      <c r="AG40">
        <f>Totaaloverzicht!AG286</f>
        <v>2</v>
      </c>
      <c r="AH40">
        <f>Totaaloverzicht!AH286</f>
        <v>2</v>
      </c>
    </row>
    <row r="41" spans="1:34" ht="12.75">
      <c r="A41" s="32" t="s">
        <v>85</v>
      </c>
      <c r="B41" s="32"/>
      <c r="C41" s="32"/>
      <c r="D41" s="36"/>
      <c r="E41">
        <f t="shared" si="0"/>
        <v>7</v>
      </c>
      <c r="AE41">
        <f>Totaaloverzicht!AE59</f>
        <v>4</v>
      </c>
      <c r="AF41">
        <f>Totaaloverzicht!AF59</f>
        <v>0</v>
      </c>
      <c r="AG41">
        <f>Totaaloverzicht!AG59</f>
        <v>3</v>
      </c>
      <c r="AH41">
        <f>Totaaloverzicht!AH59</f>
        <v>0</v>
      </c>
    </row>
    <row r="42" spans="1:36" ht="12.75">
      <c r="A42" s="32" t="s">
        <v>175</v>
      </c>
      <c r="B42" s="32"/>
      <c r="C42" s="32"/>
      <c r="D42" s="36"/>
      <c r="E42">
        <f t="shared" si="0"/>
        <v>13</v>
      </c>
      <c r="AF42">
        <f>Totaaloverzicht!AF458</f>
        <v>3</v>
      </c>
      <c r="AG42">
        <f>Totaaloverzicht!AG458</f>
        <v>2</v>
      </c>
      <c r="AH42">
        <f>Totaaloverzicht!AH458</f>
        <v>4</v>
      </c>
      <c r="AI42">
        <f>Totaaloverzicht!AI458</f>
        <v>4</v>
      </c>
      <c r="AJ42">
        <f>Totaaloverzicht!AJ458</f>
        <v>0</v>
      </c>
    </row>
    <row r="43" spans="1:33" ht="12.75">
      <c r="A43" s="32" t="s">
        <v>141</v>
      </c>
      <c r="B43" s="32"/>
      <c r="C43" s="32"/>
      <c r="D43" s="36"/>
      <c r="E43">
        <f t="shared" si="0"/>
        <v>9</v>
      </c>
      <c r="AF43">
        <f>Totaaloverzicht!AF331</f>
        <v>0</v>
      </c>
      <c r="AG43">
        <f>Totaaloverzicht!AG331</f>
        <v>9</v>
      </c>
    </row>
    <row r="44" spans="1:37" ht="12.75">
      <c r="A44" s="32" t="s">
        <v>138</v>
      </c>
      <c r="B44" s="32" t="s">
        <v>41</v>
      </c>
      <c r="C44" s="32" t="s">
        <v>69</v>
      </c>
      <c r="D44" s="36">
        <v>3000000</v>
      </c>
      <c r="E44">
        <f t="shared" si="0"/>
        <v>20</v>
      </c>
      <c r="AH44">
        <f>Totaaloverzicht!AH315</f>
        <v>3</v>
      </c>
      <c r="AI44">
        <f>Totaaloverzicht!AI315</f>
        <v>3</v>
      </c>
      <c r="AJ44">
        <f>Totaaloverzicht!AJ315</f>
        <v>13</v>
      </c>
      <c r="AK44">
        <f>Totaaloverzicht!AK315</f>
        <v>1</v>
      </c>
    </row>
    <row r="45" spans="1:37" ht="12.75">
      <c r="A45" s="32" t="s">
        <v>130</v>
      </c>
      <c r="B45" s="32" t="s">
        <v>57</v>
      </c>
      <c r="C45" s="32" t="s">
        <v>68</v>
      </c>
      <c r="D45" s="36">
        <v>2500000</v>
      </c>
      <c r="E45">
        <f t="shared" si="0"/>
        <v>9</v>
      </c>
      <c r="AH45">
        <f>Totaaloverzicht!AH274</f>
        <v>2</v>
      </c>
      <c r="AI45">
        <f>Totaaloverzicht!AI274</f>
        <v>0</v>
      </c>
      <c r="AJ45">
        <f>Totaaloverzicht!AJ274</f>
        <v>7</v>
      </c>
      <c r="AK45">
        <f>Totaaloverzicht!AK274</f>
        <v>0</v>
      </c>
    </row>
    <row r="46" spans="1:36" ht="12.75">
      <c r="A46" s="32" t="s">
        <v>120</v>
      </c>
      <c r="B46" s="32"/>
      <c r="C46" s="32"/>
      <c r="D46" s="36"/>
      <c r="E46">
        <f t="shared" si="0"/>
        <v>6</v>
      </c>
      <c r="AH46">
        <f>Totaaloverzicht!AH220</f>
        <v>0</v>
      </c>
      <c r="AI46">
        <f>Totaaloverzicht!AI220</f>
        <v>8</v>
      </c>
      <c r="AJ46">
        <f>Totaaloverzicht!AJ220</f>
        <v>-2</v>
      </c>
    </row>
    <row r="47" spans="1:36" ht="12.75">
      <c r="A47" s="32" t="s">
        <v>131</v>
      </c>
      <c r="B47" s="32"/>
      <c r="C47" s="32"/>
      <c r="D47" s="36"/>
      <c r="E47">
        <f t="shared" si="0"/>
        <v>3</v>
      </c>
      <c r="AI47">
        <f>Totaaloverzicht!AI281</f>
        <v>3</v>
      </c>
      <c r="AJ47">
        <f>Totaaloverzicht!AJ281</f>
        <v>0</v>
      </c>
    </row>
    <row r="48" spans="1:36" ht="12.75">
      <c r="A48" s="32" t="s">
        <v>145</v>
      </c>
      <c r="B48" s="32"/>
      <c r="C48" s="32"/>
      <c r="D48" s="36"/>
      <c r="E48">
        <f t="shared" si="0"/>
        <v>0</v>
      </c>
      <c r="AI48">
        <f>Totaaloverzicht!AI339</f>
        <v>0</v>
      </c>
      <c r="AJ48">
        <f>Totaaloverzicht!AJ339</f>
        <v>0</v>
      </c>
    </row>
    <row r="49" spans="1:37" ht="12.75">
      <c r="A49" s="32" t="s">
        <v>327</v>
      </c>
      <c r="B49" s="32" t="s">
        <v>55</v>
      </c>
      <c r="C49" s="32" t="s">
        <v>60</v>
      </c>
      <c r="D49" s="36">
        <v>750000</v>
      </c>
      <c r="E49">
        <f t="shared" si="0"/>
        <v>4</v>
      </c>
      <c r="AK49">
        <f>Totaaloverzicht!AK111</f>
        <v>4</v>
      </c>
    </row>
    <row r="50" spans="1:37" ht="12.75">
      <c r="A50" s="32" t="s">
        <v>572</v>
      </c>
      <c r="B50" s="32" t="s">
        <v>42</v>
      </c>
      <c r="C50" s="32" t="s">
        <v>69</v>
      </c>
      <c r="D50" s="36">
        <v>1500000</v>
      </c>
      <c r="E50">
        <f t="shared" si="0"/>
        <v>2</v>
      </c>
      <c r="AK50">
        <f>Totaaloverzicht!AK368</f>
        <v>2</v>
      </c>
    </row>
    <row r="51" spans="1:37" ht="12.75">
      <c r="A51" s="32" t="s">
        <v>656</v>
      </c>
      <c r="B51" s="32" t="s">
        <v>44</v>
      </c>
      <c r="C51" s="32" t="s">
        <v>69</v>
      </c>
      <c r="D51" s="36">
        <v>1500000</v>
      </c>
      <c r="E51">
        <f t="shared" si="0"/>
        <v>2</v>
      </c>
      <c r="AK51">
        <f>Totaaloverzicht!AK457</f>
        <v>2</v>
      </c>
    </row>
    <row r="52" spans="1:37" ht="12.75">
      <c r="A52" s="32" t="s">
        <v>424</v>
      </c>
      <c r="B52" s="32" t="s">
        <v>39</v>
      </c>
      <c r="C52" s="32" t="s">
        <v>68</v>
      </c>
      <c r="D52" s="36">
        <v>4000000</v>
      </c>
      <c r="E52">
        <f t="shared" si="0"/>
        <v>1</v>
      </c>
      <c r="AK52">
        <f>Totaaloverzicht!AK214</f>
        <v>1</v>
      </c>
    </row>
    <row r="53" spans="1:37" ht="12.75">
      <c r="A53" s="32" t="s">
        <v>698</v>
      </c>
      <c r="B53" s="32" t="s">
        <v>45</v>
      </c>
      <c r="C53" s="32" t="s">
        <v>70</v>
      </c>
      <c r="D53" s="36">
        <v>2000000</v>
      </c>
      <c r="E53">
        <f t="shared" si="0"/>
        <v>1</v>
      </c>
      <c r="AK53">
        <f>Totaaloverzicht!AK501</f>
        <v>1</v>
      </c>
    </row>
    <row r="54" spans="1:4" ht="12.75">
      <c r="A54" s="18"/>
      <c r="B54" s="18"/>
      <c r="C54" s="18"/>
      <c r="D54" s="19"/>
    </row>
    <row r="55" spans="6:37" ht="12.75">
      <c r="F55" s="1">
        <f aca="true" t="shared" si="1" ref="F55:AJ55">SUM(F6:F53)</f>
        <v>38</v>
      </c>
      <c r="G55" s="1">
        <f t="shared" si="1"/>
        <v>40</v>
      </c>
      <c r="H55" s="1">
        <f t="shared" si="1"/>
        <v>25</v>
      </c>
      <c r="I55" s="1">
        <f t="shared" si="1"/>
        <v>37</v>
      </c>
      <c r="J55" s="1">
        <f t="shared" si="1"/>
        <v>28</v>
      </c>
      <c r="K55" s="1">
        <f t="shared" si="1"/>
        <v>28</v>
      </c>
      <c r="L55" s="1">
        <f t="shared" si="1"/>
        <v>0</v>
      </c>
      <c r="M55" s="1">
        <f t="shared" si="1"/>
        <v>59</v>
      </c>
      <c r="N55" s="1">
        <f t="shared" si="1"/>
        <v>24</v>
      </c>
      <c r="O55" s="1">
        <f t="shared" si="1"/>
        <v>34</v>
      </c>
      <c r="P55" s="1">
        <f t="shared" si="1"/>
        <v>17</v>
      </c>
      <c r="Q55" s="1">
        <f t="shared" si="1"/>
        <v>46</v>
      </c>
      <c r="R55" s="1">
        <f t="shared" si="1"/>
        <v>28</v>
      </c>
      <c r="S55" s="1">
        <f t="shared" si="1"/>
        <v>43</v>
      </c>
      <c r="T55" s="1">
        <f t="shared" si="1"/>
        <v>32</v>
      </c>
      <c r="U55" s="1">
        <f t="shared" si="1"/>
        <v>15</v>
      </c>
      <c r="V55" s="1">
        <f t="shared" si="1"/>
        <v>40</v>
      </c>
      <c r="W55" s="1">
        <f t="shared" si="1"/>
        <v>32</v>
      </c>
      <c r="X55" s="1">
        <f t="shared" si="1"/>
        <v>37</v>
      </c>
      <c r="Y55" s="1">
        <f t="shared" si="1"/>
        <v>17</v>
      </c>
      <c r="Z55" s="1">
        <f t="shared" si="1"/>
        <v>26</v>
      </c>
      <c r="AA55" s="1">
        <f t="shared" si="1"/>
        <v>18</v>
      </c>
      <c r="AB55" s="1">
        <f t="shared" si="1"/>
        <v>13</v>
      </c>
      <c r="AC55" s="1">
        <f t="shared" si="1"/>
        <v>39</v>
      </c>
      <c r="AD55" s="1">
        <f t="shared" si="1"/>
        <v>30</v>
      </c>
      <c r="AE55" s="1">
        <f t="shared" si="1"/>
        <v>29</v>
      </c>
      <c r="AF55" s="1">
        <f t="shared" si="1"/>
        <v>9</v>
      </c>
      <c r="AG55" s="1">
        <f t="shared" si="1"/>
        <v>33</v>
      </c>
      <c r="AH55" s="1">
        <f t="shared" si="1"/>
        <v>31</v>
      </c>
      <c r="AI55" s="1">
        <f t="shared" si="1"/>
        <v>24</v>
      </c>
      <c r="AJ55" s="1">
        <f t="shared" si="1"/>
        <v>39</v>
      </c>
      <c r="AK55" s="1">
        <f>SUM(AK6:AK53)</f>
        <v>20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workbookViewId="0" topLeftCell="A1">
      <pane xSplit="5" ySplit="5" topLeftCell="AD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H24" sqref="AH24"/>
    </sheetView>
  </sheetViews>
  <sheetFormatPr defaultColWidth="9.140625" defaultRowHeight="12.75"/>
  <cols>
    <col min="1" max="1" width="25.7109375" style="0" bestFit="1" customWidth="1"/>
    <col min="2" max="2" width="13.421875" style="0" bestFit="1" customWidth="1"/>
    <col min="3" max="3" width="11.00390625" style="0" customWidth="1"/>
    <col min="4" max="4" width="9.28125" style="23" bestFit="1" customWidth="1"/>
    <col min="5" max="5" width="6.57421875" style="0" bestFit="1" customWidth="1"/>
    <col min="6" max="14" width="3.8515625" style="0" bestFit="1" customWidth="1"/>
    <col min="15" max="37" width="4.8515625" style="0" bestFit="1" customWidth="1"/>
  </cols>
  <sheetData>
    <row r="1" spans="1:2" ht="12.75">
      <c r="A1" t="s">
        <v>4</v>
      </c>
      <c r="B1">
        <f>SUM(E6:E67)</f>
        <v>796</v>
      </c>
    </row>
    <row r="2" spans="1:2" ht="12.75">
      <c r="A2" t="s">
        <v>188</v>
      </c>
      <c r="B2">
        <f>COUNTIF(A17:A41,"&gt;''")/2+12.5</f>
        <v>18</v>
      </c>
    </row>
    <row r="3" spans="1:2" ht="12.75">
      <c r="A3" t="s">
        <v>46</v>
      </c>
      <c r="B3">
        <f>SUM(D6:D67)</f>
        <v>25000000</v>
      </c>
    </row>
    <row r="5" spans="1:37" ht="25.5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15" ht="12.75">
      <c r="A6" s="18" t="s">
        <v>95</v>
      </c>
      <c r="B6" s="18"/>
      <c r="C6" s="18"/>
      <c r="D6" s="19"/>
      <c r="E6">
        <f aca="true" t="shared" si="0" ref="E6:E27">SUM(F6:AK6)</f>
        <v>20</v>
      </c>
      <c r="F6">
        <f>Totaaloverzicht!F111</f>
        <v>1</v>
      </c>
      <c r="G6">
        <f>Totaaloverzicht!G111</f>
        <v>6</v>
      </c>
      <c r="H6">
        <f>Totaaloverzicht!H111</f>
        <v>0</v>
      </c>
      <c r="I6">
        <f>Totaaloverzicht!I111</f>
        <v>6</v>
      </c>
      <c r="J6">
        <f>Totaaloverzicht!J111</f>
        <v>0</v>
      </c>
      <c r="K6">
        <f>Totaaloverzicht!K111</f>
        <v>0</v>
      </c>
      <c r="L6">
        <f>Totaaloverzicht!L111</f>
        <v>0</v>
      </c>
      <c r="M6">
        <f>Totaaloverzicht!M111</f>
        <v>0</v>
      </c>
      <c r="N6">
        <f>Totaaloverzicht!N111</f>
        <v>1</v>
      </c>
      <c r="O6">
        <f>Totaaloverzicht!O111</f>
        <v>6</v>
      </c>
    </row>
    <row r="7" spans="1:37" ht="12.75">
      <c r="A7" s="18" t="s">
        <v>106</v>
      </c>
      <c r="B7" s="18" t="s">
        <v>102</v>
      </c>
      <c r="C7" s="18" t="s">
        <v>69</v>
      </c>
      <c r="D7" s="19">
        <v>2750000</v>
      </c>
      <c r="E7">
        <f t="shared" si="0"/>
        <v>50</v>
      </c>
      <c r="F7">
        <f>Totaaloverzicht!F150</f>
        <v>3</v>
      </c>
      <c r="G7">
        <f>Totaaloverzicht!G150</f>
        <v>5</v>
      </c>
      <c r="H7">
        <f>Totaaloverzicht!H150</f>
        <v>0</v>
      </c>
      <c r="I7">
        <f>Totaaloverzicht!I150</f>
        <v>0</v>
      </c>
      <c r="J7">
        <f>Totaaloverzicht!J150</f>
        <v>0</v>
      </c>
      <c r="K7">
        <f>Totaaloverzicht!K150</f>
        <v>1</v>
      </c>
      <c r="L7">
        <f>Totaaloverzicht!L150</f>
        <v>0</v>
      </c>
      <c r="M7">
        <f>Totaaloverzicht!M150</f>
        <v>2</v>
      </c>
      <c r="N7">
        <f>Totaaloverzicht!N150</f>
        <v>0</v>
      </c>
      <c r="O7">
        <f>Totaaloverzicht!O150</f>
        <v>2</v>
      </c>
      <c r="P7">
        <f>Totaaloverzicht!P150</f>
        <v>1</v>
      </c>
      <c r="Q7">
        <f>Totaaloverzicht!Q150</f>
        <v>3</v>
      </c>
      <c r="R7">
        <f>Totaaloverzicht!R150</f>
        <v>2</v>
      </c>
      <c r="S7">
        <f>Totaaloverzicht!S150</f>
        <v>0</v>
      </c>
      <c r="T7">
        <f>Totaaloverzicht!T150</f>
        <v>0</v>
      </c>
      <c r="U7">
        <f>Totaaloverzicht!U150</f>
        <v>2</v>
      </c>
      <c r="V7">
        <f>Totaaloverzicht!V150</f>
        <v>0</v>
      </c>
      <c r="W7">
        <f>Totaaloverzicht!W150</f>
        <v>0</v>
      </c>
      <c r="X7">
        <f>Totaaloverzicht!X150</f>
        <v>2</v>
      </c>
      <c r="Y7">
        <f>Totaaloverzicht!Y150</f>
        <v>4</v>
      </c>
      <c r="Z7">
        <f>Totaaloverzicht!Z150</f>
        <v>2</v>
      </c>
      <c r="AA7">
        <f>Totaaloverzicht!AA150</f>
        <v>3</v>
      </c>
      <c r="AB7">
        <f>Totaaloverzicht!AB150</f>
        <v>4</v>
      </c>
      <c r="AC7">
        <f>Totaaloverzicht!AC150</f>
        <v>0</v>
      </c>
      <c r="AD7">
        <f>Totaaloverzicht!AD150</f>
        <v>0</v>
      </c>
      <c r="AE7">
        <f>Totaaloverzicht!AE150</f>
        <v>0</v>
      </c>
      <c r="AF7">
        <f>Totaaloverzicht!AF150</f>
        <v>3</v>
      </c>
      <c r="AG7">
        <f>Totaaloverzicht!AG150</f>
        <v>4</v>
      </c>
      <c r="AH7">
        <f>Totaaloverzicht!AH150</f>
        <v>0</v>
      </c>
      <c r="AI7">
        <f>Totaaloverzicht!AI150</f>
        <v>1</v>
      </c>
      <c r="AJ7">
        <f>Totaaloverzicht!AJ150</f>
        <v>4</v>
      </c>
      <c r="AK7">
        <f>Totaaloverzicht!AK150</f>
        <v>2</v>
      </c>
    </row>
    <row r="8" spans="1:23" ht="12.75">
      <c r="A8" s="18" t="s">
        <v>111</v>
      </c>
      <c r="B8" s="18"/>
      <c r="C8" s="18"/>
      <c r="D8" s="19"/>
      <c r="E8">
        <f t="shared" si="0"/>
        <v>49</v>
      </c>
      <c r="F8">
        <f>Totaaloverzicht!F173</f>
        <v>0</v>
      </c>
      <c r="G8">
        <f>Totaaloverzicht!G173</f>
        <v>-3</v>
      </c>
      <c r="H8">
        <f>Totaaloverzicht!H173</f>
        <v>3</v>
      </c>
      <c r="I8">
        <f>Totaaloverzicht!I173</f>
        <v>3</v>
      </c>
      <c r="J8">
        <f>Totaaloverzicht!J173</f>
        <v>-1</v>
      </c>
      <c r="K8">
        <f>Totaaloverzicht!K173</f>
        <v>3</v>
      </c>
      <c r="L8">
        <f>Totaaloverzicht!L173</f>
        <v>0</v>
      </c>
      <c r="M8">
        <f>Totaaloverzicht!M173</f>
        <v>11</v>
      </c>
      <c r="N8">
        <f>Totaaloverzicht!N173</f>
        <v>1</v>
      </c>
      <c r="O8">
        <f>Totaaloverzicht!O173</f>
        <v>0</v>
      </c>
      <c r="P8">
        <f>Totaaloverzicht!P173</f>
        <v>1</v>
      </c>
      <c r="Q8">
        <f>Totaaloverzicht!Q173</f>
        <v>9</v>
      </c>
      <c r="R8">
        <f>Totaaloverzicht!R173</f>
        <v>4</v>
      </c>
      <c r="S8">
        <f>Totaaloverzicht!S173</f>
        <v>8</v>
      </c>
      <c r="T8">
        <f>Totaaloverzicht!T173</f>
        <v>0</v>
      </c>
      <c r="U8">
        <f>Totaaloverzicht!U173</f>
        <v>1</v>
      </c>
      <c r="V8">
        <f>Totaaloverzicht!V173</f>
        <v>9</v>
      </c>
      <c r="W8">
        <f>Totaaloverzicht!W173</f>
        <v>0</v>
      </c>
    </row>
    <row r="9" spans="1:8" ht="12.75">
      <c r="A9" s="18" t="s">
        <v>129</v>
      </c>
      <c r="B9" s="18"/>
      <c r="C9" s="18"/>
      <c r="D9" s="19"/>
      <c r="E9">
        <f t="shared" si="0"/>
        <v>0</v>
      </c>
      <c r="F9">
        <f>Totaaloverzicht!F262</f>
        <v>0</v>
      </c>
      <c r="G9">
        <f>Totaaloverzicht!G262</f>
        <v>0</v>
      </c>
      <c r="H9">
        <f>Totaaloverzicht!H262</f>
        <v>0</v>
      </c>
    </row>
    <row r="10" spans="1:19" ht="12.75">
      <c r="A10" s="18" t="s">
        <v>133</v>
      </c>
      <c r="B10" s="18"/>
      <c r="C10" s="18"/>
      <c r="D10" s="19"/>
      <c r="E10">
        <f t="shared" si="0"/>
        <v>24</v>
      </c>
      <c r="F10">
        <f>Totaaloverzicht!F287</f>
        <v>5</v>
      </c>
      <c r="G10">
        <f>Totaaloverzicht!G287</f>
        <v>4</v>
      </c>
      <c r="H10">
        <f>Totaaloverzicht!H287</f>
        <v>0</v>
      </c>
      <c r="I10">
        <f>Totaaloverzicht!I287</f>
        <v>0</v>
      </c>
      <c r="J10">
        <f>Totaaloverzicht!J287</f>
        <v>3</v>
      </c>
      <c r="K10">
        <f>Totaaloverzicht!K287</f>
        <v>3</v>
      </c>
      <c r="L10">
        <f>Totaaloverzicht!L287</f>
        <v>0</v>
      </c>
      <c r="M10">
        <f>Totaaloverzicht!M287</f>
        <v>4</v>
      </c>
      <c r="N10">
        <f>Totaaloverzicht!N287</f>
        <v>4</v>
      </c>
      <c r="O10">
        <f>Totaaloverzicht!O287</f>
        <v>2</v>
      </c>
      <c r="P10">
        <f>Totaaloverzicht!P287</f>
        <v>3</v>
      </c>
      <c r="Q10">
        <f>Totaaloverzicht!Q287</f>
        <v>0</v>
      </c>
      <c r="R10">
        <f>Totaaloverzicht!R287</f>
        <v>-1</v>
      </c>
      <c r="S10">
        <f>Totaaloverzicht!S287</f>
        <v>-3</v>
      </c>
    </row>
    <row r="11" spans="1:23" ht="12.75">
      <c r="A11" s="18" t="s">
        <v>67</v>
      </c>
      <c r="B11" s="18"/>
      <c r="C11" s="18"/>
      <c r="D11" s="19"/>
      <c r="E11">
        <f t="shared" si="0"/>
        <v>50</v>
      </c>
      <c r="F11">
        <f>Totaaloverzicht!F19</f>
        <v>0</v>
      </c>
      <c r="G11">
        <f>Totaaloverzicht!G19</f>
        <v>2</v>
      </c>
      <c r="H11">
        <f>Totaaloverzicht!H19</f>
        <v>11</v>
      </c>
      <c r="I11">
        <f>Totaaloverzicht!I19</f>
        <v>0</v>
      </c>
      <c r="J11">
        <f>Totaaloverzicht!J19</f>
        <v>5</v>
      </c>
      <c r="K11">
        <f>Totaaloverzicht!K19</f>
        <v>0</v>
      </c>
      <c r="L11">
        <f>Totaaloverzicht!L19</f>
        <v>0</v>
      </c>
      <c r="M11">
        <f>Totaaloverzicht!M19</f>
        <v>7</v>
      </c>
      <c r="N11">
        <f>Totaaloverzicht!N19</f>
        <v>4</v>
      </c>
      <c r="O11">
        <f>Totaaloverzicht!O19</f>
        <v>11</v>
      </c>
      <c r="P11">
        <f>Totaaloverzicht!P19</f>
        <v>0</v>
      </c>
      <c r="Q11">
        <f>Totaaloverzicht!Q19</f>
        <v>0</v>
      </c>
      <c r="R11">
        <f>Totaaloverzicht!R19</f>
        <v>7</v>
      </c>
      <c r="S11">
        <f>Totaaloverzicht!S19</f>
        <v>3</v>
      </c>
      <c r="T11">
        <f>Totaaloverzicht!T19</f>
        <v>0</v>
      </c>
      <c r="U11">
        <f>Totaaloverzicht!U19</f>
        <v>0</v>
      </c>
      <c r="V11">
        <f>Totaaloverzicht!V19</f>
        <v>0</v>
      </c>
      <c r="W11">
        <f>Totaaloverzicht!W19</f>
        <v>0</v>
      </c>
    </row>
    <row r="12" spans="1:13" ht="12.75">
      <c r="A12" s="18" t="s">
        <v>117</v>
      </c>
      <c r="B12" s="18"/>
      <c r="C12" s="18"/>
      <c r="D12" s="19"/>
      <c r="E12">
        <f t="shared" si="0"/>
        <v>44</v>
      </c>
      <c r="F12">
        <f>Totaaloverzicht!F213</f>
        <v>17</v>
      </c>
      <c r="G12">
        <f>Totaaloverzicht!G213</f>
        <v>6</v>
      </c>
      <c r="H12">
        <f>Totaaloverzicht!H213</f>
        <v>11</v>
      </c>
      <c r="I12">
        <f>Totaaloverzicht!I213</f>
        <v>7</v>
      </c>
      <c r="J12">
        <f>Totaaloverzicht!J213</f>
        <v>0</v>
      </c>
      <c r="K12">
        <f>Totaaloverzicht!K213</f>
        <v>0</v>
      </c>
      <c r="L12">
        <f>Totaaloverzicht!L213</f>
        <v>0</v>
      </c>
      <c r="M12">
        <f>Totaaloverzicht!M213</f>
        <v>3</v>
      </c>
    </row>
    <row r="13" spans="1:8" ht="12.75">
      <c r="A13" s="18" t="s">
        <v>178</v>
      </c>
      <c r="B13" s="18"/>
      <c r="C13" s="18"/>
      <c r="D13" s="19"/>
      <c r="E13">
        <f t="shared" si="0"/>
        <v>1</v>
      </c>
      <c r="F13">
        <f>Totaaloverzicht!F465</f>
        <v>1</v>
      </c>
      <c r="G13">
        <f>Totaaloverzicht!G465</f>
        <v>0</v>
      </c>
      <c r="H13">
        <f>Totaaloverzicht!H465</f>
        <v>0</v>
      </c>
    </row>
    <row r="14" spans="1:15" ht="12.75">
      <c r="A14" s="18" t="s">
        <v>82</v>
      </c>
      <c r="B14" s="18"/>
      <c r="C14" s="18"/>
      <c r="D14" s="19"/>
      <c r="E14">
        <f t="shared" si="0"/>
        <v>31</v>
      </c>
      <c r="F14">
        <f>Totaaloverzicht!F56</f>
        <v>1</v>
      </c>
      <c r="G14">
        <f>Totaaloverzicht!G56</f>
        <v>8</v>
      </c>
      <c r="H14">
        <f>Totaaloverzicht!H56</f>
        <v>8</v>
      </c>
      <c r="I14">
        <f>Totaaloverzicht!I56</f>
        <v>3</v>
      </c>
      <c r="J14">
        <f>Totaaloverzicht!J56</f>
        <v>3</v>
      </c>
      <c r="K14">
        <f>Totaaloverzicht!K56</f>
        <v>5</v>
      </c>
      <c r="L14">
        <f>Totaaloverzicht!L56</f>
        <v>0</v>
      </c>
      <c r="M14">
        <f>Totaaloverzicht!M56</f>
        <v>3</v>
      </c>
      <c r="N14">
        <f>Totaaloverzicht!N56</f>
        <v>0</v>
      </c>
      <c r="O14">
        <f>Totaaloverzicht!O56</f>
        <v>0</v>
      </c>
    </row>
    <row r="15" spans="1:37" ht="12.75">
      <c r="A15" s="18" t="s">
        <v>142</v>
      </c>
      <c r="B15" s="18" t="s">
        <v>41</v>
      </c>
      <c r="C15" s="18" t="s">
        <v>70</v>
      </c>
      <c r="D15" s="19">
        <v>4000000</v>
      </c>
      <c r="E15">
        <f t="shared" si="0"/>
        <v>95</v>
      </c>
      <c r="F15">
        <f>Totaaloverzicht!F332</f>
        <v>2</v>
      </c>
      <c r="G15">
        <f>Totaaloverzicht!G332</f>
        <v>8</v>
      </c>
      <c r="H15">
        <f>Totaaloverzicht!H332</f>
        <v>3</v>
      </c>
      <c r="I15">
        <f>Totaaloverzicht!I332</f>
        <v>0</v>
      </c>
      <c r="J15">
        <f>Totaaloverzicht!J332</f>
        <v>0</v>
      </c>
      <c r="K15">
        <f>Totaaloverzicht!K332</f>
        <v>-1</v>
      </c>
      <c r="L15">
        <f>Totaaloverzicht!L332</f>
        <v>0</v>
      </c>
      <c r="M15">
        <f>Totaaloverzicht!M332</f>
        <v>4</v>
      </c>
      <c r="N15">
        <f>Totaaloverzicht!N332</f>
        <v>0</v>
      </c>
      <c r="O15">
        <f>Totaaloverzicht!O332</f>
        <v>6</v>
      </c>
      <c r="P15">
        <f>Totaaloverzicht!P332</f>
        <v>2</v>
      </c>
      <c r="Q15">
        <f>Totaaloverzicht!Q332</f>
        <v>0</v>
      </c>
      <c r="R15">
        <f>Totaaloverzicht!R332</f>
        <v>6</v>
      </c>
      <c r="S15">
        <f>Totaaloverzicht!S332</f>
        <v>12</v>
      </c>
      <c r="T15">
        <f>Totaaloverzicht!T332</f>
        <v>0</v>
      </c>
      <c r="U15">
        <f>Totaaloverzicht!U332</f>
        <v>0</v>
      </c>
      <c r="V15">
        <f>Totaaloverzicht!V332</f>
        <v>0</v>
      </c>
      <c r="W15">
        <f>Totaaloverzicht!W332</f>
        <v>3</v>
      </c>
      <c r="X15">
        <f>Totaaloverzicht!X332</f>
        <v>3</v>
      </c>
      <c r="Y15">
        <f>Totaaloverzicht!Y332</f>
        <v>0</v>
      </c>
      <c r="Z15">
        <f>Totaaloverzicht!Z332</f>
        <v>0</v>
      </c>
      <c r="AA15">
        <f>Totaaloverzicht!AA332</f>
        <v>6</v>
      </c>
      <c r="AB15">
        <f>Totaaloverzicht!AB332</f>
        <v>0</v>
      </c>
      <c r="AC15">
        <f>Totaaloverzicht!AC332</f>
        <v>6</v>
      </c>
      <c r="AD15">
        <f>Totaaloverzicht!AD332</f>
        <v>0</v>
      </c>
      <c r="AE15">
        <f>Totaaloverzicht!AE332</f>
        <v>1</v>
      </c>
      <c r="AF15">
        <f>Totaaloverzicht!AF332</f>
        <v>0</v>
      </c>
      <c r="AG15">
        <f>Totaaloverzicht!AG332</f>
        <v>8</v>
      </c>
      <c r="AH15">
        <f>Totaaloverzicht!AH332</f>
        <v>8</v>
      </c>
      <c r="AI15">
        <f>Totaaloverzicht!AI332</f>
        <v>0</v>
      </c>
      <c r="AJ15">
        <f>Totaaloverzicht!AJ332</f>
        <v>14</v>
      </c>
      <c r="AK15">
        <f>Totaaloverzicht!AK332</f>
        <v>4</v>
      </c>
    </row>
    <row r="16" spans="1:8" ht="12.75">
      <c r="A16" s="18" t="s">
        <v>155</v>
      </c>
      <c r="B16" s="18"/>
      <c r="C16" s="18"/>
      <c r="D16" s="19"/>
      <c r="E16">
        <f t="shared" si="0"/>
        <v>0</v>
      </c>
      <c r="F16">
        <f>Totaaloverzicht!F388</f>
        <v>1</v>
      </c>
      <c r="G16">
        <f>Totaaloverzicht!G388</f>
        <v>-1</v>
      </c>
      <c r="H16">
        <f>Totaaloverzicht!H388</f>
        <v>0</v>
      </c>
    </row>
    <row r="17" spans="1:37" ht="12.75">
      <c r="A17" s="33" t="s">
        <v>125</v>
      </c>
      <c r="B17" s="33" t="s">
        <v>57</v>
      </c>
      <c r="C17" s="33" t="s">
        <v>68</v>
      </c>
      <c r="D17" s="34">
        <v>750000</v>
      </c>
      <c r="E17">
        <f t="shared" si="0"/>
        <v>64</v>
      </c>
      <c r="I17">
        <f>Totaaloverzicht!I266</f>
        <v>3</v>
      </c>
      <c r="J17">
        <f>Totaaloverzicht!J266</f>
        <v>0</v>
      </c>
      <c r="K17">
        <f>Totaaloverzicht!K266</f>
        <v>4</v>
      </c>
      <c r="L17">
        <f>Totaaloverzicht!L266</f>
        <v>0</v>
      </c>
      <c r="M17">
        <f>Totaaloverzicht!M266</f>
        <v>6</v>
      </c>
      <c r="N17">
        <f>Totaaloverzicht!N266</f>
        <v>1</v>
      </c>
      <c r="O17">
        <f>Totaaloverzicht!O266</f>
        <v>0</v>
      </c>
      <c r="P17">
        <f>Totaaloverzicht!P266</f>
        <v>6</v>
      </c>
      <c r="Q17">
        <f>Totaaloverzicht!Q266</f>
        <v>3</v>
      </c>
      <c r="R17">
        <f>Totaaloverzicht!R266</f>
        <v>3</v>
      </c>
      <c r="S17">
        <f>Totaaloverzicht!S266</f>
        <v>8</v>
      </c>
      <c r="T17">
        <f>Totaaloverzicht!T266</f>
        <v>0</v>
      </c>
      <c r="U17">
        <f>Totaaloverzicht!U266</f>
        <v>5</v>
      </c>
      <c r="V17">
        <f>Totaaloverzicht!V266</f>
        <v>3</v>
      </c>
      <c r="W17">
        <f>Totaaloverzicht!W266</f>
        <v>0</v>
      </c>
      <c r="X17">
        <f>Totaaloverzicht!X266</f>
        <v>0</v>
      </c>
      <c r="Y17">
        <f>Totaaloverzicht!Y266</f>
        <v>1</v>
      </c>
      <c r="Z17">
        <f>Totaaloverzicht!Z266</f>
        <v>3</v>
      </c>
      <c r="AA17">
        <f>Totaaloverzicht!AA266</f>
        <v>0</v>
      </c>
      <c r="AB17">
        <f>Totaaloverzicht!AB266</f>
        <v>3</v>
      </c>
      <c r="AC17">
        <f>Totaaloverzicht!AC266</f>
        <v>3</v>
      </c>
      <c r="AD17">
        <f>Totaaloverzicht!AD266</f>
        <v>1</v>
      </c>
      <c r="AE17">
        <f>Totaaloverzicht!AE266</f>
        <v>1</v>
      </c>
      <c r="AF17">
        <f>Totaaloverzicht!AF266</f>
        <v>3</v>
      </c>
      <c r="AG17">
        <f>Totaaloverzicht!AG266</f>
        <v>1</v>
      </c>
      <c r="AH17">
        <f>Totaaloverzicht!AH266</f>
        <v>0</v>
      </c>
      <c r="AI17">
        <f>Totaaloverzicht!AI266</f>
        <v>0</v>
      </c>
      <c r="AJ17">
        <f>Totaaloverzicht!AJ266</f>
        <v>5</v>
      </c>
      <c r="AK17">
        <f>Totaaloverzicht!AK266</f>
        <v>1</v>
      </c>
    </row>
    <row r="18" spans="1:15" ht="12.75">
      <c r="A18" s="33" t="s">
        <v>170</v>
      </c>
      <c r="B18" s="33"/>
      <c r="C18" s="33"/>
      <c r="D18" s="34"/>
      <c r="E18">
        <f t="shared" si="0"/>
        <v>8</v>
      </c>
      <c r="I18">
        <f>Totaaloverzicht!I443</f>
        <v>0</v>
      </c>
      <c r="J18">
        <f>Totaaloverzicht!J443</f>
        <v>0</v>
      </c>
      <c r="K18">
        <f>Totaaloverzicht!K443</f>
        <v>1</v>
      </c>
      <c r="L18">
        <f>Totaaloverzicht!L443</f>
        <v>1</v>
      </c>
      <c r="M18">
        <f>Totaaloverzicht!M443</f>
        <v>6</v>
      </c>
      <c r="N18">
        <f>Totaaloverzicht!N443</f>
        <v>0</v>
      </c>
      <c r="O18">
        <f>Totaaloverzicht!O443</f>
        <v>0</v>
      </c>
    </row>
    <row r="19" spans="1:37" ht="12.75">
      <c r="A19" s="33" t="s">
        <v>175</v>
      </c>
      <c r="B19" s="33" t="s">
        <v>44</v>
      </c>
      <c r="C19" s="33" t="s">
        <v>69</v>
      </c>
      <c r="D19" s="34">
        <v>1500000</v>
      </c>
      <c r="E19">
        <f t="shared" si="0"/>
        <v>59</v>
      </c>
      <c r="I19">
        <f>Totaaloverzicht!I458</f>
        <v>1</v>
      </c>
      <c r="J19">
        <f>Totaaloverzicht!J458</f>
        <v>8</v>
      </c>
      <c r="K19">
        <f>Totaaloverzicht!K458</f>
        <v>4</v>
      </c>
      <c r="L19">
        <f>Totaaloverzicht!L458</f>
        <v>0</v>
      </c>
      <c r="M19">
        <f>Totaaloverzicht!M458</f>
        <v>-1</v>
      </c>
      <c r="N19">
        <f>Totaaloverzicht!N458</f>
        <v>5</v>
      </c>
      <c r="O19">
        <f>Totaaloverzicht!O458</f>
        <v>2</v>
      </c>
      <c r="P19">
        <f>Totaaloverzicht!P458</f>
        <v>1</v>
      </c>
      <c r="Q19">
        <f>Totaaloverzicht!Q458</f>
        <v>0</v>
      </c>
      <c r="R19">
        <f>Totaaloverzicht!R458</f>
        <v>9</v>
      </c>
      <c r="S19">
        <f>Totaaloverzicht!S458</f>
        <v>0</v>
      </c>
      <c r="T19">
        <f>Totaaloverzicht!T458</f>
        <v>5</v>
      </c>
      <c r="U19">
        <f>Totaaloverzicht!U458</f>
        <v>0</v>
      </c>
      <c r="V19">
        <f>Totaaloverzicht!V458</f>
        <v>1</v>
      </c>
      <c r="W19">
        <f>Totaaloverzicht!W458</f>
        <v>3</v>
      </c>
      <c r="X19">
        <f>Totaaloverzicht!X458</f>
        <v>0</v>
      </c>
      <c r="Y19">
        <f>Totaaloverzicht!Y458</f>
        <v>1</v>
      </c>
      <c r="Z19">
        <f>Totaaloverzicht!Z458</f>
        <v>0</v>
      </c>
      <c r="AA19">
        <f>Totaaloverzicht!AA458</f>
        <v>0</v>
      </c>
      <c r="AB19">
        <f>Totaaloverzicht!AB458</f>
        <v>0</v>
      </c>
      <c r="AC19">
        <f>Totaaloverzicht!AC458</f>
        <v>4</v>
      </c>
      <c r="AD19">
        <f>Totaaloverzicht!AD458</f>
        <v>2</v>
      </c>
      <c r="AE19">
        <f>Totaaloverzicht!AE458</f>
        <v>1</v>
      </c>
      <c r="AF19">
        <f>Totaaloverzicht!AF458</f>
        <v>3</v>
      </c>
      <c r="AG19">
        <f>Totaaloverzicht!AG458</f>
        <v>2</v>
      </c>
      <c r="AH19">
        <f>Totaaloverzicht!AH458</f>
        <v>4</v>
      </c>
      <c r="AI19">
        <f>Totaaloverzicht!AI458</f>
        <v>4</v>
      </c>
      <c r="AJ19">
        <f>Totaaloverzicht!AJ458</f>
        <v>0</v>
      </c>
      <c r="AK19">
        <f>Totaaloverzicht!AK458</f>
        <v>0</v>
      </c>
    </row>
    <row r="20" spans="1:15" ht="12.75">
      <c r="A20" s="33" t="s">
        <v>116</v>
      </c>
      <c r="B20" s="33"/>
      <c r="C20" s="33"/>
      <c r="D20" s="34"/>
      <c r="E20">
        <f t="shared" si="0"/>
        <v>8</v>
      </c>
      <c r="N20">
        <f>Totaaloverzicht!N211</f>
        <v>5</v>
      </c>
      <c r="O20">
        <f>Totaaloverzicht!O211</f>
        <v>3</v>
      </c>
    </row>
    <row r="21" spans="1:37" ht="12.75">
      <c r="A21" s="33" t="s">
        <v>143</v>
      </c>
      <c r="B21" s="33" t="s">
        <v>144</v>
      </c>
      <c r="C21" s="33" t="s">
        <v>60</v>
      </c>
      <c r="D21" s="34">
        <v>1500000</v>
      </c>
      <c r="E21">
        <f t="shared" si="0"/>
        <v>30</v>
      </c>
      <c r="P21">
        <f>Totaaloverzicht!P335</f>
        <v>1</v>
      </c>
      <c r="Q21">
        <f>Totaaloverzicht!Q335</f>
        <v>6</v>
      </c>
      <c r="R21">
        <f>Totaaloverzicht!R335</f>
        <v>3</v>
      </c>
      <c r="S21">
        <f>Totaaloverzicht!S335</f>
        <v>6</v>
      </c>
      <c r="T21">
        <f>Totaaloverzicht!T335</f>
        <v>6</v>
      </c>
      <c r="U21">
        <f>Totaaloverzicht!U335</f>
        <v>1</v>
      </c>
      <c r="V21">
        <f>Totaaloverzicht!V335</f>
        <v>1</v>
      </c>
      <c r="W21">
        <f>Totaaloverzicht!W335</f>
        <v>0</v>
      </c>
      <c r="X21">
        <f>Totaaloverzicht!X335</f>
        <v>0</v>
      </c>
      <c r="Y21">
        <f>Totaaloverzicht!Y335</f>
        <v>3</v>
      </c>
      <c r="Z21">
        <f>Totaaloverzicht!Z335</f>
        <v>0</v>
      </c>
      <c r="AA21">
        <f>Totaaloverzicht!AA335</f>
        <v>3</v>
      </c>
      <c r="AB21">
        <f>Totaaloverzicht!AB335</f>
        <v>0</v>
      </c>
      <c r="AC21">
        <f>Totaaloverzicht!AC335</f>
        <v>0</v>
      </c>
      <c r="AD21">
        <f>Totaaloverzicht!AD335</f>
        <v>0</v>
      </c>
      <c r="AE21">
        <f>Totaaloverzicht!AE335</f>
        <v>0</v>
      </c>
      <c r="AF21">
        <f>Totaaloverzicht!AF335</f>
        <v>0</v>
      </c>
      <c r="AG21">
        <f>Totaaloverzicht!AG335</f>
        <v>0</v>
      </c>
      <c r="AH21">
        <f>Totaaloverzicht!AH335</f>
        <v>0</v>
      </c>
      <c r="AI21">
        <f>Totaaloverzicht!AI335</f>
        <v>0</v>
      </c>
      <c r="AJ21">
        <f>Totaaloverzicht!AJ335</f>
        <v>0</v>
      </c>
      <c r="AK21">
        <f>Totaaloverzicht!AK335</f>
        <v>0</v>
      </c>
    </row>
    <row r="22" spans="1:37" ht="12.75">
      <c r="A22" s="33" t="s">
        <v>76</v>
      </c>
      <c r="B22" s="33" t="s">
        <v>37</v>
      </c>
      <c r="C22" s="33" t="s">
        <v>68</v>
      </c>
      <c r="D22" s="34">
        <v>2000000</v>
      </c>
      <c r="E22">
        <f t="shared" si="0"/>
        <v>34</v>
      </c>
      <c r="P22">
        <f>Totaaloverzicht!P44</f>
        <v>1</v>
      </c>
      <c r="Q22">
        <f>Totaaloverzicht!Q44</f>
        <v>4</v>
      </c>
      <c r="R22">
        <f>Totaaloverzicht!R44</f>
        <v>0</v>
      </c>
      <c r="S22">
        <f>Totaaloverzicht!S44</f>
        <v>7</v>
      </c>
      <c r="T22">
        <f>Totaaloverzicht!T44</f>
        <v>3</v>
      </c>
      <c r="U22">
        <f>Totaaloverzicht!U44</f>
        <v>0</v>
      </c>
      <c r="V22">
        <f>Totaaloverzicht!V44</f>
        <v>14</v>
      </c>
      <c r="W22">
        <f>Totaaloverzicht!W44</f>
        <v>2</v>
      </c>
      <c r="X22">
        <f>Totaaloverzicht!X44</f>
        <v>0</v>
      </c>
      <c r="Y22">
        <f>Totaaloverzicht!Y44</f>
        <v>3</v>
      </c>
      <c r="Z22">
        <f>Totaaloverzicht!Z44</f>
        <v>0</v>
      </c>
      <c r="AA22">
        <f>Totaaloverzicht!AA44</f>
        <v>0</v>
      </c>
      <c r="AB22">
        <f>Totaaloverzicht!AB44</f>
        <v>0</v>
      </c>
      <c r="AC22">
        <f>Totaaloverzicht!AC44</f>
        <v>0</v>
      </c>
      <c r="AD22">
        <f>Totaaloverzicht!AD44</f>
        <v>0</v>
      </c>
      <c r="AE22">
        <f>Totaaloverzicht!AE44</f>
        <v>0</v>
      </c>
      <c r="AF22">
        <f>Totaaloverzicht!AF44</f>
        <v>0</v>
      </c>
      <c r="AG22">
        <f>Totaaloverzicht!AG44</f>
        <v>0</v>
      </c>
      <c r="AH22">
        <f>Totaaloverzicht!AH44</f>
        <v>0</v>
      </c>
      <c r="AI22">
        <f>Totaaloverzicht!AI44</f>
        <v>0</v>
      </c>
      <c r="AJ22">
        <f>Totaaloverzicht!AJ44</f>
        <v>0</v>
      </c>
      <c r="AK22">
        <f>Totaaloverzicht!AK44</f>
        <v>0</v>
      </c>
    </row>
    <row r="23" spans="1:37" ht="12.75">
      <c r="A23" s="33" t="s">
        <v>166</v>
      </c>
      <c r="B23" s="33" t="s">
        <v>157</v>
      </c>
      <c r="C23" s="33" t="s">
        <v>70</v>
      </c>
      <c r="D23" s="34">
        <v>3000000</v>
      </c>
      <c r="E23">
        <f t="shared" si="0"/>
        <v>68</v>
      </c>
      <c r="P23">
        <f>Totaaloverzicht!P417</f>
        <v>0</v>
      </c>
      <c r="Q23">
        <f>Totaaloverzicht!Q417</f>
        <v>6</v>
      </c>
      <c r="R23">
        <f>Totaaloverzicht!R417</f>
        <v>1</v>
      </c>
      <c r="S23">
        <f>Totaaloverzicht!S417</f>
        <v>3</v>
      </c>
      <c r="T23">
        <f>Totaaloverzicht!T417</f>
        <v>6</v>
      </c>
      <c r="U23">
        <f>Totaaloverzicht!U417</f>
        <v>0</v>
      </c>
      <c r="V23">
        <f>Totaaloverzicht!V417</f>
        <v>6</v>
      </c>
      <c r="W23">
        <f>Totaaloverzicht!W417</f>
        <v>3</v>
      </c>
      <c r="X23">
        <f>Totaaloverzicht!X417</f>
        <v>1</v>
      </c>
      <c r="Y23">
        <f>Totaaloverzicht!Y417</f>
        <v>6</v>
      </c>
      <c r="Z23">
        <f>Totaaloverzicht!Z417</f>
        <v>7</v>
      </c>
      <c r="AA23">
        <f>Totaaloverzicht!AA417</f>
        <v>0</v>
      </c>
      <c r="AB23">
        <f>Totaaloverzicht!AB417</f>
        <v>0</v>
      </c>
      <c r="AC23">
        <f>Totaaloverzicht!AC417</f>
        <v>3</v>
      </c>
      <c r="AD23">
        <f>Totaaloverzicht!AD417</f>
        <v>5</v>
      </c>
      <c r="AE23">
        <f>Totaaloverzicht!AE417</f>
        <v>6</v>
      </c>
      <c r="AF23">
        <f>Totaaloverzicht!AF417</f>
        <v>0</v>
      </c>
      <c r="AG23">
        <f>Totaaloverzicht!AG417</f>
        <v>1</v>
      </c>
      <c r="AH23">
        <f>Totaaloverzicht!AH417</f>
        <v>6</v>
      </c>
      <c r="AI23">
        <f>Totaaloverzicht!AI417</f>
        <v>1</v>
      </c>
      <c r="AJ23">
        <f>Totaaloverzicht!AJ417</f>
        <v>6</v>
      </c>
      <c r="AK23">
        <f>Totaaloverzicht!AK417</f>
        <v>1</v>
      </c>
    </row>
    <row r="24" spans="1:37" ht="12.75">
      <c r="A24" s="33" t="s">
        <v>120</v>
      </c>
      <c r="B24" s="33" t="s">
        <v>39</v>
      </c>
      <c r="C24" s="33" t="s">
        <v>70</v>
      </c>
      <c r="D24" s="34">
        <v>4000000</v>
      </c>
      <c r="E24">
        <f t="shared" si="0"/>
        <v>87</v>
      </c>
      <c r="P24">
        <f>Totaaloverzicht!P220</f>
        <v>0</v>
      </c>
      <c r="Q24">
        <f>Totaaloverzicht!Q220</f>
        <v>6</v>
      </c>
      <c r="R24">
        <f>Totaaloverzicht!R220</f>
        <v>12</v>
      </c>
      <c r="S24">
        <f>Totaaloverzicht!S220</f>
        <v>5</v>
      </c>
      <c r="T24">
        <f>Totaaloverzicht!T220</f>
        <v>7</v>
      </c>
      <c r="U24">
        <f>Totaaloverzicht!U220</f>
        <v>0</v>
      </c>
      <c r="V24">
        <f>Totaaloverzicht!V220</f>
        <v>3</v>
      </c>
      <c r="W24">
        <f>Totaaloverzicht!W220</f>
        <v>4</v>
      </c>
      <c r="X24">
        <f>Totaaloverzicht!X220</f>
        <v>9</v>
      </c>
      <c r="Y24">
        <f>Totaaloverzicht!Y220</f>
        <v>6</v>
      </c>
      <c r="Z24">
        <f>Totaaloverzicht!Z220</f>
        <v>0</v>
      </c>
      <c r="AA24">
        <f>Totaaloverzicht!AA220</f>
        <v>0</v>
      </c>
      <c r="AB24">
        <f>Totaaloverzicht!AB220</f>
        <v>1</v>
      </c>
      <c r="AC24">
        <f>Totaaloverzicht!AC220</f>
        <v>9</v>
      </c>
      <c r="AD24">
        <f>Totaaloverzicht!AD220</f>
        <v>6</v>
      </c>
      <c r="AE24">
        <f>Totaaloverzicht!AE220</f>
        <v>8</v>
      </c>
      <c r="AF24">
        <f>Totaaloverzicht!AF220</f>
        <v>4</v>
      </c>
      <c r="AG24">
        <f>Totaaloverzicht!AG220</f>
        <v>1</v>
      </c>
      <c r="AH24">
        <f>Totaaloverzicht!AH220</f>
        <v>0</v>
      </c>
      <c r="AI24">
        <f>Totaaloverzicht!AI220</f>
        <v>8</v>
      </c>
      <c r="AJ24">
        <f>Totaaloverzicht!AJ220</f>
        <v>-2</v>
      </c>
      <c r="AK24">
        <f>Totaaloverzicht!AK220</f>
        <v>0</v>
      </c>
    </row>
    <row r="25" spans="1:37" ht="12.75">
      <c r="A25" s="33" t="s">
        <v>132</v>
      </c>
      <c r="B25" s="33" t="s">
        <v>40</v>
      </c>
      <c r="C25" s="33" t="s">
        <v>69</v>
      </c>
      <c r="D25" s="34">
        <v>1500000</v>
      </c>
      <c r="E25">
        <f t="shared" si="0"/>
        <v>30</v>
      </c>
      <c r="T25">
        <f>Totaaloverzicht!T286</f>
        <v>-2</v>
      </c>
      <c r="U25">
        <f>Totaaloverzicht!U286</f>
        <v>0</v>
      </c>
      <c r="V25">
        <f>Totaaloverzicht!V286</f>
        <v>4</v>
      </c>
      <c r="W25">
        <f>Totaaloverzicht!W286</f>
        <v>0</v>
      </c>
      <c r="X25">
        <f>Totaaloverzicht!X286</f>
        <v>1</v>
      </c>
      <c r="Y25">
        <f>Totaaloverzicht!Y286</f>
        <v>8</v>
      </c>
      <c r="Z25">
        <f>Totaaloverzicht!Z286</f>
        <v>0</v>
      </c>
      <c r="AA25">
        <f>Totaaloverzicht!AA286</f>
        <v>0</v>
      </c>
      <c r="AB25">
        <f>Totaaloverzicht!AB286</f>
        <v>0</v>
      </c>
      <c r="AC25">
        <f>Totaaloverzicht!AC286</f>
        <v>9</v>
      </c>
      <c r="AD25">
        <f>Totaaloverzicht!AD286</f>
        <v>3</v>
      </c>
      <c r="AE25">
        <f>Totaaloverzicht!AE286</f>
        <v>0</v>
      </c>
      <c r="AF25">
        <f>Totaaloverzicht!AF286</f>
        <v>3</v>
      </c>
      <c r="AG25">
        <f>Totaaloverzicht!AG286</f>
        <v>2</v>
      </c>
      <c r="AH25">
        <f>Totaaloverzicht!AH286</f>
        <v>2</v>
      </c>
      <c r="AI25">
        <f>Totaaloverzicht!AI286</f>
        <v>0</v>
      </c>
      <c r="AJ25">
        <f>Totaaloverzicht!AJ286</f>
        <v>0</v>
      </c>
      <c r="AK25">
        <f>Totaaloverzicht!AK286</f>
        <v>0</v>
      </c>
    </row>
    <row r="26" spans="1:37" ht="12.75">
      <c r="A26" s="33" t="s">
        <v>152</v>
      </c>
      <c r="B26" s="33" t="s">
        <v>42</v>
      </c>
      <c r="C26" s="33" t="s">
        <v>69</v>
      </c>
      <c r="D26" s="34">
        <v>2000000</v>
      </c>
      <c r="E26">
        <f t="shared" si="0"/>
        <v>26</v>
      </c>
      <c r="X26">
        <f>Totaaloverzicht!X369</f>
        <v>0</v>
      </c>
      <c r="Y26">
        <f>Totaaloverzicht!Y369</f>
        <v>4</v>
      </c>
      <c r="Z26">
        <f>Totaaloverzicht!Z369</f>
        <v>0</v>
      </c>
      <c r="AA26">
        <f>Totaaloverzicht!AA369</f>
        <v>4</v>
      </c>
      <c r="AB26">
        <f>Totaaloverzicht!AB369</f>
        <v>0</v>
      </c>
      <c r="AC26">
        <f>Totaaloverzicht!AC369</f>
        <v>-1</v>
      </c>
      <c r="AD26">
        <f>Totaaloverzicht!AD369</f>
        <v>1</v>
      </c>
      <c r="AE26">
        <f>Totaaloverzicht!AE369</f>
        <v>4</v>
      </c>
      <c r="AF26">
        <f>Totaaloverzicht!AF369</f>
        <v>4</v>
      </c>
      <c r="AG26">
        <f>Totaaloverzicht!AG369</f>
        <v>2</v>
      </c>
      <c r="AH26">
        <f>Totaaloverzicht!AH369</f>
        <v>0</v>
      </c>
      <c r="AI26">
        <f>Totaaloverzicht!AI369</f>
        <v>2</v>
      </c>
      <c r="AJ26">
        <f>Totaaloverzicht!AJ369</f>
        <v>4</v>
      </c>
      <c r="AK26">
        <f>Totaaloverzicht!AK369</f>
        <v>2</v>
      </c>
    </row>
    <row r="27" spans="1:37" ht="12.75">
      <c r="A27" s="33" t="s">
        <v>113</v>
      </c>
      <c r="B27" s="33" t="s">
        <v>110</v>
      </c>
      <c r="C27" s="33" t="s">
        <v>68</v>
      </c>
      <c r="D27" s="34">
        <v>2000000</v>
      </c>
      <c r="E27">
        <f t="shared" si="0"/>
        <v>18</v>
      </c>
      <c r="X27">
        <f>Totaaloverzicht!X182</f>
        <v>1</v>
      </c>
      <c r="Y27">
        <f>Totaaloverzicht!Y182</f>
        <v>0</v>
      </c>
      <c r="Z27">
        <f>Totaaloverzicht!Z182</f>
        <v>0</v>
      </c>
      <c r="AA27">
        <f>Totaaloverzicht!AA182</f>
        <v>0</v>
      </c>
      <c r="AB27">
        <f>Totaaloverzicht!AB182</f>
        <v>3</v>
      </c>
      <c r="AC27">
        <f>Totaaloverzicht!AC182</f>
        <v>0</v>
      </c>
      <c r="AD27">
        <f>Totaaloverzicht!AD182</f>
        <v>3</v>
      </c>
      <c r="AE27">
        <f>Totaaloverzicht!AE182</f>
        <v>1</v>
      </c>
      <c r="AF27">
        <f>Totaaloverzicht!AF182</f>
        <v>0</v>
      </c>
      <c r="AG27">
        <f>Totaaloverzicht!AG182</f>
        <v>3</v>
      </c>
      <c r="AH27">
        <f>Totaaloverzicht!AH182</f>
        <v>3</v>
      </c>
      <c r="AI27">
        <f>Totaaloverzicht!AI182</f>
        <v>0</v>
      </c>
      <c r="AJ27">
        <f>Totaaloverzicht!AJ182</f>
        <v>3</v>
      </c>
      <c r="AK27">
        <f>Totaaloverzicht!AK182</f>
        <v>1</v>
      </c>
    </row>
    <row r="28" spans="1:4" ht="12.75">
      <c r="A28" s="33"/>
      <c r="B28" s="33"/>
      <c r="C28" s="33"/>
      <c r="D28" s="34"/>
    </row>
    <row r="29" spans="6:37" ht="12.75">
      <c r="F29" s="1">
        <f>SUM(F6:F27)</f>
        <v>31</v>
      </c>
      <c r="G29" s="1">
        <f aca="true" t="shared" si="1" ref="G29:AK29">SUM(G6:G27)</f>
        <v>35</v>
      </c>
      <c r="H29" s="1">
        <f t="shared" si="1"/>
        <v>36</v>
      </c>
      <c r="I29" s="1">
        <f t="shared" si="1"/>
        <v>23</v>
      </c>
      <c r="J29" s="1">
        <f t="shared" si="1"/>
        <v>18</v>
      </c>
      <c r="K29" s="1">
        <f t="shared" si="1"/>
        <v>20</v>
      </c>
      <c r="L29" s="1">
        <f t="shared" si="1"/>
        <v>1</v>
      </c>
      <c r="M29" s="1">
        <f t="shared" si="1"/>
        <v>45</v>
      </c>
      <c r="N29" s="1">
        <f t="shared" si="1"/>
        <v>21</v>
      </c>
      <c r="O29" s="1">
        <f t="shared" si="1"/>
        <v>32</v>
      </c>
      <c r="P29" s="1">
        <f t="shared" si="1"/>
        <v>16</v>
      </c>
      <c r="Q29" s="1">
        <f t="shared" si="1"/>
        <v>37</v>
      </c>
      <c r="R29" s="1">
        <f t="shared" si="1"/>
        <v>46</v>
      </c>
      <c r="S29" s="1">
        <f t="shared" si="1"/>
        <v>49</v>
      </c>
      <c r="T29" s="1">
        <f t="shared" si="1"/>
        <v>25</v>
      </c>
      <c r="U29" s="1">
        <f t="shared" si="1"/>
        <v>9</v>
      </c>
      <c r="V29" s="1">
        <f t="shared" si="1"/>
        <v>41</v>
      </c>
      <c r="W29" s="1">
        <f t="shared" si="1"/>
        <v>15</v>
      </c>
      <c r="X29" s="1">
        <f t="shared" si="1"/>
        <v>17</v>
      </c>
      <c r="Y29" s="1">
        <f t="shared" si="1"/>
        <v>36</v>
      </c>
      <c r="Z29" s="1">
        <f t="shared" si="1"/>
        <v>12</v>
      </c>
      <c r="AA29" s="1">
        <f t="shared" si="1"/>
        <v>16</v>
      </c>
      <c r="AB29" s="1">
        <f t="shared" si="1"/>
        <v>11</v>
      </c>
      <c r="AC29" s="1">
        <f t="shared" si="1"/>
        <v>33</v>
      </c>
      <c r="AD29" s="1">
        <f t="shared" si="1"/>
        <v>21</v>
      </c>
      <c r="AE29" s="1">
        <f t="shared" si="1"/>
        <v>22</v>
      </c>
      <c r="AF29" s="1">
        <f t="shared" si="1"/>
        <v>20</v>
      </c>
      <c r="AG29" s="1">
        <f t="shared" si="1"/>
        <v>24</v>
      </c>
      <c r="AH29" s="1">
        <f t="shared" si="1"/>
        <v>23</v>
      </c>
      <c r="AI29" s="1">
        <f t="shared" si="1"/>
        <v>16</v>
      </c>
      <c r="AJ29" s="1">
        <f t="shared" si="1"/>
        <v>34</v>
      </c>
      <c r="AK29" s="1">
        <f t="shared" si="1"/>
        <v>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A1">
      <pane xSplit="5" ySplit="5" topLeftCell="AD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F18" sqref="AF18"/>
    </sheetView>
  </sheetViews>
  <sheetFormatPr defaultColWidth="9.140625" defaultRowHeight="12.75"/>
  <cols>
    <col min="1" max="1" width="25.7109375" style="0" bestFit="1" customWidth="1"/>
    <col min="2" max="2" width="14.00390625" style="0" customWidth="1"/>
    <col min="3" max="3" width="11.7109375" style="0" customWidth="1"/>
    <col min="4" max="4" width="9.28125" style="23" bestFit="1" customWidth="1"/>
    <col min="5" max="5" width="6.57421875" style="0" bestFit="1" customWidth="1"/>
    <col min="6" max="14" width="3.8515625" style="0" bestFit="1" customWidth="1"/>
    <col min="15" max="37" width="4.8515625" style="0" bestFit="1" customWidth="1"/>
  </cols>
  <sheetData>
    <row r="1" spans="1:2" ht="12.75">
      <c r="A1" t="s">
        <v>4</v>
      </c>
      <c r="B1">
        <f>SUM(E6:E61)</f>
        <v>814</v>
      </c>
    </row>
    <row r="2" spans="1:2" ht="12.75">
      <c r="A2" t="s">
        <v>188</v>
      </c>
      <c r="B2">
        <f>COUNTIF(A17:A35,"&gt;''")/2+12.5</f>
        <v>15</v>
      </c>
    </row>
    <row r="3" spans="1:2" ht="12.75">
      <c r="A3" t="s">
        <v>46</v>
      </c>
      <c r="B3">
        <f>SUM(D6:D61)</f>
        <v>30500000</v>
      </c>
    </row>
    <row r="5" spans="1:37" ht="25.5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15" ht="12.75">
      <c r="A6" s="18" t="s">
        <v>95</v>
      </c>
      <c r="B6" s="18"/>
      <c r="C6" s="18"/>
      <c r="D6" s="19"/>
      <c r="E6">
        <f aca="true" t="shared" si="0" ref="E6:E21">SUM(F6:AK6)</f>
        <v>20</v>
      </c>
      <c r="F6">
        <f>Totaaloverzicht!F111</f>
        <v>1</v>
      </c>
      <c r="G6">
        <f>Totaaloverzicht!G111</f>
        <v>6</v>
      </c>
      <c r="H6">
        <f>Totaaloverzicht!H111</f>
        <v>0</v>
      </c>
      <c r="I6">
        <f>Totaaloverzicht!I111</f>
        <v>6</v>
      </c>
      <c r="J6">
        <f>Totaaloverzicht!J111</f>
        <v>0</v>
      </c>
      <c r="K6">
        <f>Totaaloverzicht!K111</f>
        <v>0</v>
      </c>
      <c r="L6">
        <f>Totaaloverzicht!L111</f>
        <v>0</v>
      </c>
      <c r="M6">
        <f>Totaaloverzicht!M111</f>
        <v>0</v>
      </c>
      <c r="N6">
        <f>Totaaloverzicht!N111</f>
        <v>1</v>
      </c>
      <c r="O6">
        <f>Totaaloverzicht!O111</f>
        <v>6</v>
      </c>
    </row>
    <row r="7" spans="1:8" ht="12.75">
      <c r="A7" s="18" t="s">
        <v>129</v>
      </c>
      <c r="B7" s="18"/>
      <c r="C7" s="18"/>
      <c r="D7" s="19"/>
      <c r="E7">
        <f t="shared" si="0"/>
        <v>0</v>
      </c>
      <c r="F7">
        <f>Totaaloverzicht!F262</f>
        <v>0</v>
      </c>
      <c r="G7">
        <f>Totaaloverzicht!G262</f>
        <v>0</v>
      </c>
      <c r="H7">
        <f>Totaaloverzicht!H262</f>
        <v>0</v>
      </c>
    </row>
    <row r="8" spans="1:37" ht="12.75">
      <c r="A8" s="18" t="s">
        <v>112</v>
      </c>
      <c r="B8" s="18" t="s">
        <v>110</v>
      </c>
      <c r="C8" s="18" t="s">
        <v>69</v>
      </c>
      <c r="D8" s="19">
        <v>2000000</v>
      </c>
      <c r="E8">
        <f t="shared" si="0"/>
        <v>55</v>
      </c>
      <c r="F8">
        <f>Totaaloverzicht!F175</f>
        <v>0</v>
      </c>
      <c r="G8">
        <f>Totaaloverzicht!G175</f>
        <v>0</v>
      </c>
      <c r="H8">
        <f>Totaaloverzicht!H175</f>
        <v>3</v>
      </c>
      <c r="I8">
        <f>Totaaloverzicht!I175</f>
        <v>5</v>
      </c>
      <c r="J8">
        <f>Totaaloverzicht!J175</f>
        <v>0</v>
      </c>
      <c r="K8">
        <f>Totaaloverzicht!K175</f>
        <v>3</v>
      </c>
      <c r="L8">
        <f>Totaaloverzicht!L175</f>
        <v>0</v>
      </c>
      <c r="M8">
        <f>Totaaloverzicht!M175</f>
        <v>6</v>
      </c>
      <c r="N8">
        <f>Totaaloverzicht!N175</f>
        <v>0</v>
      </c>
      <c r="O8">
        <f>Totaaloverzicht!O175</f>
        <v>-1</v>
      </c>
      <c r="P8">
        <f>Totaaloverzicht!P175</f>
        <v>3</v>
      </c>
      <c r="Q8">
        <f>Totaaloverzicht!Q175</f>
        <v>4</v>
      </c>
      <c r="R8">
        <f>Totaaloverzicht!R175</f>
        <v>6</v>
      </c>
      <c r="S8">
        <f>Totaaloverzicht!S175</f>
        <v>3</v>
      </c>
      <c r="T8">
        <f>Totaaloverzicht!T175</f>
        <v>0</v>
      </c>
      <c r="U8">
        <f>Totaaloverzicht!U175</f>
        <v>1</v>
      </c>
      <c r="V8">
        <f>Totaaloverzicht!V175</f>
        <v>3</v>
      </c>
      <c r="W8">
        <f>Totaaloverzicht!W175</f>
        <v>0</v>
      </c>
      <c r="X8">
        <f>Totaaloverzicht!X175</f>
        <v>1</v>
      </c>
      <c r="Y8">
        <f>Totaaloverzicht!Y175</f>
        <v>-1</v>
      </c>
      <c r="Z8">
        <f>Totaaloverzicht!Z175</f>
        <v>0</v>
      </c>
      <c r="AA8">
        <f>Totaaloverzicht!AA175</f>
        <v>0</v>
      </c>
      <c r="AB8">
        <f>Totaaloverzicht!AB175</f>
        <v>0</v>
      </c>
      <c r="AC8">
        <f>Totaaloverzicht!AC175</f>
        <v>1</v>
      </c>
      <c r="AD8">
        <f>Totaaloverzicht!AD175</f>
        <v>0</v>
      </c>
      <c r="AE8">
        <f>Totaaloverzicht!AE175</f>
        <v>2</v>
      </c>
      <c r="AF8">
        <f>Totaaloverzicht!AF175</f>
        <v>0</v>
      </c>
      <c r="AG8">
        <f>Totaaloverzicht!AG175</f>
        <v>8</v>
      </c>
      <c r="AH8">
        <f>Totaaloverzicht!AH175</f>
        <v>6</v>
      </c>
      <c r="AI8">
        <f>Totaaloverzicht!AI175</f>
        <v>0</v>
      </c>
      <c r="AJ8">
        <f>Totaaloverzicht!AJ175</f>
        <v>2</v>
      </c>
      <c r="AK8">
        <f>Totaaloverzicht!AK175</f>
        <v>0</v>
      </c>
    </row>
    <row r="9" spans="1:37" ht="12.75">
      <c r="A9" s="18" t="s">
        <v>159</v>
      </c>
      <c r="B9" s="18" t="s">
        <v>157</v>
      </c>
      <c r="C9" s="18" t="s">
        <v>69</v>
      </c>
      <c r="D9" s="19">
        <v>1500000</v>
      </c>
      <c r="E9">
        <f t="shared" si="0"/>
        <v>76</v>
      </c>
      <c r="F9">
        <f>Totaaloverzicht!F398</f>
        <v>2</v>
      </c>
      <c r="G9">
        <f>Totaaloverzicht!G398</f>
        <v>6</v>
      </c>
      <c r="H9">
        <f>Totaaloverzicht!H398</f>
        <v>1</v>
      </c>
      <c r="I9">
        <f>Totaaloverzicht!I398</f>
        <v>0</v>
      </c>
      <c r="J9">
        <f>Totaaloverzicht!J398</f>
        <v>3</v>
      </c>
      <c r="K9">
        <f>Totaaloverzicht!K398</f>
        <v>4</v>
      </c>
      <c r="L9">
        <f>Totaaloverzicht!L398</f>
        <v>0</v>
      </c>
      <c r="M9">
        <f>Totaaloverzicht!M398</f>
        <v>3</v>
      </c>
      <c r="N9">
        <f>Totaaloverzicht!N398</f>
        <v>0</v>
      </c>
      <c r="O9">
        <f>Totaaloverzicht!O398</f>
        <v>17</v>
      </c>
      <c r="P9">
        <f>Totaaloverzicht!P398</f>
        <v>-1</v>
      </c>
      <c r="Q9">
        <f>Totaaloverzicht!Q398</f>
        <v>4</v>
      </c>
      <c r="R9">
        <f>Totaaloverzicht!R398</f>
        <v>2</v>
      </c>
      <c r="S9">
        <f>Totaaloverzicht!S398</f>
        <v>4</v>
      </c>
      <c r="T9">
        <f>Totaaloverzicht!T398</f>
        <v>3</v>
      </c>
      <c r="U9">
        <f>Totaaloverzicht!U398</f>
        <v>-1</v>
      </c>
      <c r="V9">
        <f>Totaaloverzicht!V398</f>
        <v>4</v>
      </c>
      <c r="W9">
        <f>Totaaloverzicht!W398</f>
        <v>8</v>
      </c>
      <c r="X9">
        <f>Totaaloverzicht!X398</f>
        <v>2</v>
      </c>
      <c r="Y9">
        <f>Totaaloverzicht!Y398</f>
        <v>-1</v>
      </c>
      <c r="Z9">
        <f>Totaaloverzicht!Z398</f>
        <v>0</v>
      </c>
      <c r="AA9">
        <f>Totaaloverzicht!AA398</f>
        <v>0</v>
      </c>
      <c r="AB9">
        <f>Totaaloverzicht!AB398</f>
        <v>0</v>
      </c>
      <c r="AC9">
        <f>Totaaloverzicht!AC398</f>
        <v>4</v>
      </c>
      <c r="AD9">
        <f>Totaaloverzicht!AD398</f>
        <v>3</v>
      </c>
      <c r="AE9">
        <f>Totaaloverzicht!AE398</f>
        <v>0</v>
      </c>
      <c r="AF9">
        <f>Totaaloverzicht!AF398</f>
        <v>0</v>
      </c>
      <c r="AG9">
        <f>Totaaloverzicht!AG398</f>
        <v>-1</v>
      </c>
      <c r="AH9">
        <f>Totaaloverzicht!AH398</f>
        <v>3</v>
      </c>
      <c r="AI9">
        <f>Totaaloverzicht!AI398</f>
        <v>2</v>
      </c>
      <c r="AJ9">
        <f>Totaaloverzicht!AJ398</f>
        <v>3</v>
      </c>
      <c r="AK9">
        <f>Totaaloverzicht!AK398</f>
        <v>2</v>
      </c>
    </row>
    <row r="10" spans="1:37" ht="12.75">
      <c r="A10" s="18" t="s">
        <v>73</v>
      </c>
      <c r="B10" s="18" t="s">
        <v>37</v>
      </c>
      <c r="C10" s="18" t="s">
        <v>69</v>
      </c>
      <c r="D10" s="19">
        <v>3500000</v>
      </c>
      <c r="E10">
        <f t="shared" si="0"/>
        <v>85</v>
      </c>
      <c r="F10">
        <f>Totaaloverzicht!F38</f>
        <v>1</v>
      </c>
      <c r="G10">
        <f>Totaaloverzicht!G38</f>
        <v>3</v>
      </c>
      <c r="H10">
        <f>Totaaloverzicht!H38</f>
        <v>4</v>
      </c>
      <c r="I10">
        <f>Totaaloverzicht!I38</f>
        <v>4</v>
      </c>
      <c r="J10">
        <f>Totaaloverzicht!J38</f>
        <v>4</v>
      </c>
      <c r="K10">
        <f>Totaaloverzicht!K38</f>
        <v>5</v>
      </c>
      <c r="L10">
        <f>Totaaloverzicht!L38</f>
        <v>0</v>
      </c>
      <c r="M10">
        <f>Totaaloverzicht!M38</f>
        <v>8</v>
      </c>
      <c r="N10">
        <f>Totaaloverzicht!N38</f>
        <v>0</v>
      </c>
      <c r="O10">
        <f>Totaaloverzicht!O38</f>
        <v>0</v>
      </c>
      <c r="P10">
        <f>Totaaloverzicht!P38</f>
        <v>1</v>
      </c>
      <c r="Q10">
        <f>Totaaloverzicht!Q38</f>
        <v>0</v>
      </c>
      <c r="R10">
        <f>Totaaloverzicht!R38</f>
        <v>0</v>
      </c>
      <c r="S10">
        <f>Totaaloverzicht!S38</f>
        <v>3</v>
      </c>
      <c r="T10">
        <f>Totaaloverzicht!T38</f>
        <v>4</v>
      </c>
      <c r="U10">
        <f>Totaaloverzicht!U38</f>
        <v>1</v>
      </c>
      <c r="V10">
        <f>Totaaloverzicht!V38</f>
        <v>3</v>
      </c>
      <c r="W10">
        <f>Totaaloverzicht!W38</f>
        <v>4</v>
      </c>
      <c r="X10">
        <f>Totaaloverzicht!X38</f>
        <v>5</v>
      </c>
      <c r="Y10">
        <f>Totaaloverzicht!Y38</f>
        <v>5</v>
      </c>
      <c r="Z10">
        <f>Totaaloverzicht!Z38</f>
        <v>2</v>
      </c>
      <c r="AA10">
        <f>Totaaloverzicht!AA38</f>
        <v>4</v>
      </c>
      <c r="AB10">
        <f>Totaaloverzicht!AB38</f>
        <v>1</v>
      </c>
      <c r="AC10">
        <f>Totaaloverzicht!AC38</f>
        <v>4</v>
      </c>
      <c r="AD10">
        <f>Totaaloverzicht!AD38</f>
        <v>3</v>
      </c>
      <c r="AE10">
        <f>Totaaloverzicht!AE38</f>
        <v>1</v>
      </c>
      <c r="AF10">
        <f>Totaaloverzicht!AF38</f>
        <v>-1</v>
      </c>
      <c r="AG10">
        <f>Totaaloverzicht!AG38</f>
        <v>0</v>
      </c>
      <c r="AH10">
        <f>Totaaloverzicht!AH38</f>
        <v>4</v>
      </c>
      <c r="AI10">
        <f>Totaaloverzicht!AI38</f>
        <v>4</v>
      </c>
      <c r="AJ10">
        <f>Totaaloverzicht!AJ38</f>
        <v>4</v>
      </c>
      <c r="AK10">
        <f>Totaaloverzicht!AK38</f>
        <v>4</v>
      </c>
    </row>
    <row r="11" spans="1:37" ht="12.75">
      <c r="A11" s="18" t="s">
        <v>67</v>
      </c>
      <c r="B11" s="18" t="s">
        <v>38</v>
      </c>
      <c r="C11" s="18" t="s">
        <v>68</v>
      </c>
      <c r="D11" s="19">
        <v>3750000</v>
      </c>
      <c r="E11">
        <f t="shared" si="0"/>
        <v>58</v>
      </c>
      <c r="F11">
        <f>Totaaloverzicht!F19</f>
        <v>0</v>
      </c>
      <c r="G11">
        <f>Totaaloverzicht!G19</f>
        <v>2</v>
      </c>
      <c r="H11">
        <f>Totaaloverzicht!H19</f>
        <v>11</v>
      </c>
      <c r="I11">
        <f>Totaaloverzicht!I19</f>
        <v>0</v>
      </c>
      <c r="J11">
        <f>Totaaloverzicht!J19</f>
        <v>5</v>
      </c>
      <c r="K11">
        <f>Totaaloverzicht!K19</f>
        <v>0</v>
      </c>
      <c r="L11">
        <f>Totaaloverzicht!L19</f>
        <v>0</v>
      </c>
      <c r="M11">
        <f>Totaaloverzicht!M19</f>
        <v>7</v>
      </c>
      <c r="N11">
        <f>Totaaloverzicht!N19</f>
        <v>4</v>
      </c>
      <c r="O11">
        <f>Totaaloverzicht!O19</f>
        <v>11</v>
      </c>
      <c r="P11">
        <f>Totaaloverzicht!P19</f>
        <v>0</v>
      </c>
      <c r="Q11">
        <f>Totaaloverzicht!Q19</f>
        <v>0</v>
      </c>
      <c r="R11">
        <f>Totaaloverzicht!R19</f>
        <v>7</v>
      </c>
      <c r="S11">
        <f>Totaaloverzicht!S19</f>
        <v>3</v>
      </c>
      <c r="T11">
        <f>Totaaloverzicht!T19</f>
        <v>0</v>
      </c>
      <c r="U11">
        <f>Totaaloverzicht!U19</f>
        <v>0</v>
      </c>
      <c r="V11">
        <f>Totaaloverzicht!V19</f>
        <v>0</v>
      </c>
      <c r="W11">
        <f>Totaaloverzicht!W19</f>
        <v>0</v>
      </c>
      <c r="X11">
        <f>Totaaloverzicht!X19</f>
        <v>1</v>
      </c>
      <c r="Y11">
        <f>Totaaloverzicht!Y19</f>
        <v>0</v>
      </c>
      <c r="Z11">
        <f>Totaaloverzicht!Z19</f>
        <v>0</v>
      </c>
      <c r="AA11">
        <f>Totaaloverzicht!AA19</f>
        <v>0</v>
      </c>
      <c r="AB11">
        <f>Totaaloverzicht!AB19</f>
        <v>0</v>
      </c>
      <c r="AC11">
        <f>Totaaloverzicht!AC19</f>
        <v>0</v>
      </c>
      <c r="AD11">
        <f>Totaaloverzicht!AD19</f>
        <v>0</v>
      </c>
      <c r="AE11">
        <f>Totaaloverzicht!AE19</f>
        <v>0</v>
      </c>
      <c r="AF11">
        <f>Totaaloverzicht!AF19</f>
        <v>0</v>
      </c>
      <c r="AG11">
        <f>Totaaloverzicht!AG19</f>
        <v>0</v>
      </c>
      <c r="AH11">
        <f>Totaaloverzicht!AH19</f>
        <v>1</v>
      </c>
      <c r="AI11">
        <f>Totaaloverzicht!AI19</f>
        <v>0</v>
      </c>
      <c r="AJ11">
        <f>Totaaloverzicht!AJ19</f>
        <v>3</v>
      </c>
      <c r="AK11">
        <f>Totaaloverzicht!AK19</f>
        <v>3</v>
      </c>
    </row>
    <row r="12" spans="1:37" ht="12.75">
      <c r="A12" s="18" t="s">
        <v>186</v>
      </c>
      <c r="B12" s="18" t="s">
        <v>45</v>
      </c>
      <c r="C12" s="18" t="s">
        <v>68</v>
      </c>
      <c r="D12" s="19">
        <v>3000000</v>
      </c>
      <c r="E12">
        <f t="shared" si="0"/>
        <v>86</v>
      </c>
      <c r="F12">
        <f>Totaaloverzicht!F496</f>
        <v>7</v>
      </c>
      <c r="G12">
        <f>Totaaloverzicht!G496</f>
        <v>3</v>
      </c>
      <c r="H12">
        <f>Totaaloverzicht!H496</f>
        <v>2</v>
      </c>
      <c r="I12">
        <f>Totaaloverzicht!I496</f>
        <v>11</v>
      </c>
      <c r="J12">
        <f>Totaaloverzicht!J496</f>
        <v>0</v>
      </c>
      <c r="K12">
        <f>Totaaloverzicht!K496</f>
        <v>2</v>
      </c>
      <c r="L12">
        <f>Totaaloverzicht!L496</f>
        <v>0</v>
      </c>
      <c r="M12">
        <f>Totaaloverzicht!M496</f>
        <v>1</v>
      </c>
      <c r="N12">
        <f>Totaaloverzicht!N496</f>
        <v>6</v>
      </c>
      <c r="O12">
        <f>Totaaloverzicht!O496</f>
        <v>0</v>
      </c>
      <c r="P12">
        <f>Totaaloverzicht!P496</f>
        <v>1</v>
      </c>
      <c r="Q12">
        <f>Totaaloverzicht!Q496</f>
        <v>3</v>
      </c>
      <c r="R12">
        <f>Totaaloverzicht!R496</f>
        <v>4</v>
      </c>
      <c r="S12">
        <f>Totaaloverzicht!S496</f>
        <v>1</v>
      </c>
      <c r="T12">
        <f>Totaaloverzicht!T496</f>
        <v>1</v>
      </c>
      <c r="U12">
        <f>Totaaloverzicht!U496</f>
        <v>1</v>
      </c>
      <c r="V12">
        <f>Totaaloverzicht!V496</f>
        <v>2</v>
      </c>
      <c r="W12">
        <f>Totaaloverzicht!W496</f>
        <v>5</v>
      </c>
      <c r="X12">
        <f>Totaaloverzicht!X496</f>
        <v>10</v>
      </c>
      <c r="Y12">
        <f>Totaaloverzicht!Y496</f>
        <v>0</v>
      </c>
      <c r="Z12">
        <f>Totaaloverzicht!Z496</f>
        <v>0</v>
      </c>
      <c r="AA12">
        <f>Totaaloverzicht!AA496</f>
        <v>0</v>
      </c>
      <c r="AB12">
        <f>Totaaloverzicht!AB496</f>
        <v>5</v>
      </c>
      <c r="AC12">
        <f>Totaaloverzicht!AC496</f>
        <v>0</v>
      </c>
      <c r="AD12">
        <f>Totaaloverzicht!AD496</f>
        <v>9</v>
      </c>
      <c r="AE12">
        <f>Totaaloverzicht!AE496</f>
        <v>3</v>
      </c>
      <c r="AF12">
        <f>Totaaloverzicht!AF496</f>
        <v>0</v>
      </c>
      <c r="AG12">
        <f>Totaaloverzicht!AG496</f>
        <v>5</v>
      </c>
      <c r="AH12">
        <f>Totaaloverzicht!AH496</f>
        <v>2</v>
      </c>
      <c r="AI12">
        <f>Totaaloverzicht!AI496</f>
        <v>1</v>
      </c>
      <c r="AJ12">
        <f>Totaaloverzicht!AJ496</f>
        <v>0</v>
      </c>
      <c r="AK12">
        <f>Totaaloverzicht!AK496</f>
        <v>1</v>
      </c>
    </row>
    <row r="13" spans="1:13" ht="12.75">
      <c r="A13" s="18" t="s">
        <v>117</v>
      </c>
      <c r="B13" s="18"/>
      <c r="C13" s="18"/>
      <c r="D13" s="19"/>
      <c r="E13">
        <f t="shared" si="0"/>
        <v>44</v>
      </c>
      <c r="F13">
        <f>Totaaloverzicht!F213</f>
        <v>17</v>
      </c>
      <c r="G13">
        <f>Totaaloverzicht!G213</f>
        <v>6</v>
      </c>
      <c r="H13">
        <f>Totaaloverzicht!H213</f>
        <v>11</v>
      </c>
      <c r="I13">
        <f>Totaaloverzicht!I213</f>
        <v>7</v>
      </c>
      <c r="J13">
        <f>Totaaloverzicht!J213</f>
        <v>0</v>
      </c>
      <c r="K13">
        <f>Totaaloverzicht!K213</f>
        <v>0</v>
      </c>
      <c r="L13">
        <f>Totaaloverzicht!L213</f>
        <v>0</v>
      </c>
      <c r="M13">
        <f>Totaaloverzicht!M213</f>
        <v>3</v>
      </c>
    </row>
    <row r="14" spans="1:15" ht="12.75">
      <c r="A14" s="18" t="s">
        <v>136</v>
      </c>
      <c r="B14" s="18"/>
      <c r="C14" s="18"/>
      <c r="D14" s="19"/>
      <c r="E14">
        <f t="shared" si="0"/>
        <v>10</v>
      </c>
      <c r="F14">
        <f>Totaaloverzicht!F303</f>
        <v>0</v>
      </c>
      <c r="G14">
        <f>Totaaloverzicht!G303</f>
        <v>7</v>
      </c>
      <c r="H14">
        <f>Totaaloverzicht!H303</f>
        <v>0</v>
      </c>
      <c r="I14">
        <f>Totaaloverzicht!I303</f>
        <v>0</v>
      </c>
      <c r="J14">
        <f>Totaaloverzicht!J303</f>
        <v>0</v>
      </c>
      <c r="K14">
        <f>Totaaloverzicht!K303</f>
        <v>0</v>
      </c>
      <c r="L14">
        <f>Totaaloverzicht!L303</f>
        <v>0</v>
      </c>
      <c r="M14">
        <f>Totaaloverzicht!M303</f>
        <v>3</v>
      </c>
      <c r="N14">
        <f>Totaaloverzicht!N303</f>
        <v>0</v>
      </c>
      <c r="O14">
        <f>Totaaloverzicht!O303</f>
        <v>0</v>
      </c>
    </row>
    <row r="15" spans="1:37" ht="12.75">
      <c r="A15" s="18" t="s">
        <v>142</v>
      </c>
      <c r="B15" s="18" t="s">
        <v>41</v>
      </c>
      <c r="C15" s="18" t="s">
        <v>70</v>
      </c>
      <c r="D15" s="19">
        <v>4000000</v>
      </c>
      <c r="E15">
        <f t="shared" si="0"/>
        <v>95</v>
      </c>
      <c r="F15">
        <f>Totaaloverzicht!F332</f>
        <v>2</v>
      </c>
      <c r="G15">
        <f>Totaaloverzicht!G332</f>
        <v>8</v>
      </c>
      <c r="H15">
        <f>Totaaloverzicht!H332</f>
        <v>3</v>
      </c>
      <c r="I15">
        <f>Totaaloverzicht!I332</f>
        <v>0</v>
      </c>
      <c r="J15">
        <f>Totaaloverzicht!J332</f>
        <v>0</v>
      </c>
      <c r="K15">
        <f>Totaaloverzicht!K332</f>
        <v>-1</v>
      </c>
      <c r="L15">
        <f>Totaaloverzicht!L332</f>
        <v>0</v>
      </c>
      <c r="M15">
        <f>Totaaloverzicht!M332</f>
        <v>4</v>
      </c>
      <c r="N15">
        <f>Totaaloverzicht!N332</f>
        <v>0</v>
      </c>
      <c r="O15">
        <f>Totaaloverzicht!O332</f>
        <v>6</v>
      </c>
      <c r="P15">
        <f>Totaaloverzicht!P332</f>
        <v>2</v>
      </c>
      <c r="Q15">
        <f>Totaaloverzicht!Q332</f>
        <v>0</v>
      </c>
      <c r="R15">
        <f>Totaaloverzicht!R332</f>
        <v>6</v>
      </c>
      <c r="S15">
        <f>Totaaloverzicht!S332</f>
        <v>12</v>
      </c>
      <c r="T15">
        <f>Totaaloverzicht!T332</f>
        <v>0</v>
      </c>
      <c r="U15">
        <f>Totaaloverzicht!U332</f>
        <v>0</v>
      </c>
      <c r="V15">
        <f>Totaaloverzicht!V332</f>
        <v>0</v>
      </c>
      <c r="W15">
        <f>Totaaloverzicht!W332</f>
        <v>3</v>
      </c>
      <c r="X15">
        <f>Totaaloverzicht!X332</f>
        <v>3</v>
      </c>
      <c r="Y15">
        <f>Totaaloverzicht!Y332</f>
        <v>0</v>
      </c>
      <c r="Z15">
        <f>Totaaloverzicht!Z332</f>
        <v>0</v>
      </c>
      <c r="AA15">
        <f>Totaaloverzicht!AA332</f>
        <v>6</v>
      </c>
      <c r="AB15">
        <f>Totaaloverzicht!AB332</f>
        <v>0</v>
      </c>
      <c r="AC15">
        <f>Totaaloverzicht!AC332</f>
        <v>6</v>
      </c>
      <c r="AD15">
        <f>Totaaloverzicht!AD332</f>
        <v>0</v>
      </c>
      <c r="AE15">
        <f>Totaaloverzicht!AE332</f>
        <v>1</v>
      </c>
      <c r="AF15">
        <f>Totaaloverzicht!AF332</f>
        <v>0</v>
      </c>
      <c r="AG15">
        <f>Totaaloverzicht!AG332</f>
        <v>8</v>
      </c>
      <c r="AH15">
        <f>Totaaloverzicht!AH332</f>
        <v>8</v>
      </c>
      <c r="AI15">
        <f>Totaaloverzicht!AI332</f>
        <v>0</v>
      </c>
      <c r="AJ15">
        <f>Totaaloverzicht!AJ332</f>
        <v>14</v>
      </c>
      <c r="AK15">
        <f>Totaaloverzicht!AK332</f>
        <v>4</v>
      </c>
    </row>
    <row r="16" spans="1:37" ht="12.75">
      <c r="A16" s="18" t="s">
        <v>155</v>
      </c>
      <c r="B16" s="18" t="s">
        <v>42</v>
      </c>
      <c r="C16" s="18" t="s">
        <v>70</v>
      </c>
      <c r="D16" s="19">
        <v>3750000</v>
      </c>
      <c r="E16">
        <f t="shared" si="0"/>
        <v>57</v>
      </c>
      <c r="F16">
        <f>Totaaloverzicht!F388</f>
        <v>1</v>
      </c>
      <c r="G16">
        <f>Totaaloverzicht!G388</f>
        <v>-1</v>
      </c>
      <c r="H16">
        <f>Totaaloverzicht!H388</f>
        <v>0</v>
      </c>
      <c r="I16">
        <f>Totaaloverzicht!I388</f>
        <v>0</v>
      </c>
      <c r="J16">
        <f>Totaaloverzicht!J388</f>
        <v>6</v>
      </c>
      <c r="K16">
        <f>Totaaloverzicht!K388</f>
        <v>0</v>
      </c>
      <c r="L16">
        <f>Totaaloverzicht!L388</f>
        <v>0</v>
      </c>
      <c r="M16">
        <f>Totaaloverzicht!M388</f>
        <v>3</v>
      </c>
      <c r="N16">
        <f>Totaaloverzicht!N388</f>
        <v>11</v>
      </c>
      <c r="O16">
        <f>Totaaloverzicht!O388</f>
        <v>1</v>
      </c>
      <c r="P16">
        <f>Totaaloverzicht!P388</f>
        <v>7</v>
      </c>
      <c r="Q16">
        <f>Totaaloverzicht!Q388</f>
        <v>1</v>
      </c>
      <c r="R16">
        <f>Totaaloverzicht!R388</f>
        <v>0</v>
      </c>
      <c r="S16">
        <f>Totaaloverzicht!S388</f>
        <v>5</v>
      </c>
      <c r="T16">
        <f>Totaaloverzicht!T388</f>
        <v>3</v>
      </c>
      <c r="U16">
        <f>Totaaloverzicht!U388</f>
        <v>2</v>
      </c>
      <c r="V16">
        <f>Totaaloverzicht!V388</f>
        <v>0</v>
      </c>
      <c r="W16">
        <f>Totaaloverzicht!W388</f>
        <v>3</v>
      </c>
      <c r="X16">
        <f>Totaaloverzicht!X388</f>
        <v>0</v>
      </c>
      <c r="Y16">
        <f>Totaaloverzicht!Y388</f>
        <v>3</v>
      </c>
      <c r="Z16">
        <f>Totaaloverzicht!Z388</f>
        <v>1</v>
      </c>
      <c r="AA16">
        <f>Totaaloverzicht!AA388</f>
        <v>3</v>
      </c>
      <c r="AB16">
        <f>Totaaloverzicht!AB388</f>
        <v>0</v>
      </c>
      <c r="AC16">
        <f>Totaaloverzicht!AC388</f>
        <v>0</v>
      </c>
      <c r="AD16">
        <f>Totaaloverzicht!AD388</f>
        <v>4</v>
      </c>
      <c r="AE16">
        <f>Totaaloverzicht!AE388</f>
        <v>3</v>
      </c>
      <c r="AF16">
        <f>Totaaloverzicht!AF388</f>
        <v>0</v>
      </c>
      <c r="AG16">
        <f>Totaaloverzicht!AG388</f>
        <v>0</v>
      </c>
      <c r="AH16">
        <f>Totaaloverzicht!AH388</f>
        <v>0</v>
      </c>
      <c r="AI16">
        <f>Totaaloverzicht!AI388</f>
        <v>0</v>
      </c>
      <c r="AJ16">
        <f>Totaaloverzicht!AJ388</f>
        <v>0</v>
      </c>
      <c r="AK16">
        <f>Totaaloverzicht!AK388</f>
        <v>1</v>
      </c>
    </row>
    <row r="17" spans="1:37" ht="12.75">
      <c r="A17" s="33" t="s">
        <v>103</v>
      </c>
      <c r="B17" s="33" t="s">
        <v>102</v>
      </c>
      <c r="C17" s="33" t="s">
        <v>69</v>
      </c>
      <c r="D17" s="34">
        <v>1500000</v>
      </c>
      <c r="E17">
        <f t="shared" si="0"/>
        <v>29</v>
      </c>
      <c r="I17">
        <f>Totaaloverzicht!I145</f>
        <v>0</v>
      </c>
      <c r="J17">
        <f>Totaaloverzicht!J145</f>
        <v>0</v>
      </c>
      <c r="K17">
        <f>Totaaloverzicht!K145</f>
        <v>1</v>
      </c>
      <c r="L17">
        <f>Totaaloverzicht!L145</f>
        <v>0</v>
      </c>
      <c r="M17">
        <f>Totaaloverzicht!M145</f>
        <v>2</v>
      </c>
      <c r="N17">
        <f>Totaaloverzicht!N145</f>
        <v>0</v>
      </c>
      <c r="O17">
        <f>Totaaloverzicht!O145</f>
        <v>2</v>
      </c>
      <c r="P17">
        <f>Totaaloverzicht!P145</f>
        <v>1</v>
      </c>
      <c r="Q17">
        <f>Totaaloverzicht!Q145</f>
        <v>0</v>
      </c>
      <c r="R17">
        <f>Totaaloverzicht!R145</f>
        <v>1</v>
      </c>
      <c r="S17">
        <f>Totaaloverzicht!S145</f>
        <v>0</v>
      </c>
      <c r="T17">
        <f>Totaaloverzicht!T145</f>
        <v>-1</v>
      </c>
      <c r="U17">
        <f>Totaaloverzicht!U145</f>
        <v>0</v>
      </c>
      <c r="V17">
        <f>Totaaloverzicht!V145</f>
        <v>6</v>
      </c>
      <c r="W17">
        <f>Totaaloverzicht!W145</f>
        <v>0</v>
      </c>
      <c r="X17">
        <f>Totaaloverzicht!X145</f>
        <v>1</v>
      </c>
      <c r="Y17">
        <f>Totaaloverzicht!Y145</f>
        <v>9</v>
      </c>
      <c r="Z17">
        <f>Totaaloverzicht!Z145</f>
        <v>-1</v>
      </c>
      <c r="AA17">
        <f>Totaaloverzicht!AA145</f>
        <v>0</v>
      </c>
      <c r="AB17">
        <f>Totaaloverzicht!AB145</f>
        <v>4</v>
      </c>
      <c r="AC17">
        <f>Totaaloverzicht!AC145</f>
        <v>0</v>
      </c>
      <c r="AD17">
        <f>Totaaloverzicht!AD145</f>
        <v>0</v>
      </c>
      <c r="AE17">
        <f>Totaaloverzicht!AE145</f>
        <v>-6</v>
      </c>
      <c r="AF17">
        <f>Totaaloverzicht!AF145</f>
        <v>0</v>
      </c>
      <c r="AG17">
        <f>Totaaloverzicht!AG145</f>
        <v>0</v>
      </c>
      <c r="AH17">
        <f>Totaaloverzicht!AH145</f>
        <v>0</v>
      </c>
      <c r="AI17">
        <f>Totaaloverzicht!AI145</f>
        <v>6</v>
      </c>
      <c r="AJ17">
        <f>Totaaloverzicht!AJ145</f>
        <v>4</v>
      </c>
      <c r="AK17">
        <f>Totaaloverzicht!AK145</f>
        <v>0</v>
      </c>
    </row>
    <row r="18" spans="1:15" ht="12.75">
      <c r="A18" s="33" t="s">
        <v>116</v>
      </c>
      <c r="B18" s="33"/>
      <c r="C18" s="33"/>
      <c r="D18" s="34"/>
      <c r="E18">
        <f t="shared" si="0"/>
        <v>8</v>
      </c>
      <c r="N18">
        <f>Totaaloverzicht!N211</f>
        <v>5</v>
      </c>
      <c r="O18">
        <f>Totaaloverzicht!O211</f>
        <v>3</v>
      </c>
    </row>
    <row r="19" spans="1:37" ht="12.75">
      <c r="A19" s="33" t="s">
        <v>124</v>
      </c>
      <c r="B19" s="33" t="s">
        <v>57</v>
      </c>
      <c r="C19" s="33" t="s">
        <v>60</v>
      </c>
      <c r="D19" s="34">
        <v>1500000</v>
      </c>
      <c r="E19">
        <f t="shared" si="0"/>
        <v>53</v>
      </c>
      <c r="P19">
        <f>Totaaloverzicht!P254</f>
        <v>6</v>
      </c>
      <c r="Q19">
        <f>Totaaloverzicht!Q254</f>
        <v>3</v>
      </c>
      <c r="R19">
        <f>Totaaloverzicht!R254</f>
        <v>6</v>
      </c>
      <c r="S19">
        <f>Totaaloverzicht!S254</f>
        <v>4</v>
      </c>
      <c r="T19">
        <f>Totaaloverzicht!T254</f>
        <v>0</v>
      </c>
      <c r="U19">
        <f>Totaaloverzicht!U254</f>
        <v>3</v>
      </c>
      <c r="V19">
        <f>Totaaloverzicht!V254</f>
        <v>3</v>
      </c>
      <c r="W19">
        <f>Totaaloverzicht!W254</f>
        <v>0</v>
      </c>
      <c r="X19">
        <f>Totaaloverzicht!X254</f>
        <v>0</v>
      </c>
      <c r="Y19">
        <f>Totaaloverzicht!Y254</f>
        <v>0</v>
      </c>
      <c r="Z19">
        <f>Totaaloverzicht!Z254</f>
        <v>3</v>
      </c>
      <c r="AA19">
        <f>Totaaloverzicht!AA254</f>
        <v>0</v>
      </c>
      <c r="AB19">
        <f>Totaaloverzicht!AB254</f>
        <v>3</v>
      </c>
      <c r="AC19">
        <f>Totaaloverzicht!AC254</f>
        <v>3</v>
      </c>
      <c r="AD19">
        <f>Totaaloverzicht!AD254</f>
        <v>1</v>
      </c>
      <c r="AE19">
        <f>Totaaloverzicht!AE254</f>
        <v>1</v>
      </c>
      <c r="AF19">
        <f>Totaaloverzicht!AF254</f>
        <v>6</v>
      </c>
      <c r="AG19">
        <f>Totaaloverzicht!AG254</f>
        <v>4</v>
      </c>
      <c r="AH19">
        <f>Totaaloverzicht!AH254</f>
        <v>0</v>
      </c>
      <c r="AI19">
        <f>Totaaloverzicht!AI254</f>
        <v>0</v>
      </c>
      <c r="AJ19">
        <f>Totaaloverzicht!AJ254</f>
        <v>3</v>
      </c>
      <c r="AK19">
        <f>Totaaloverzicht!AK254</f>
        <v>4</v>
      </c>
    </row>
    <row r="20" spans="1:37" ht="12.75">
      <c r="A20" s="33" t="s">
        <v>117</v>
      </c>
      <c r="B20" s="33" t="s">
        <v>39</v>
      </c>
      <c r="C20" s="33" t="s">
        <v>68</v>
      </c>
      <c r="D20" s="34">
        <v>3500000</v>
      </c>
      <c r="E20">
        <f t="shared" si="0"/>
        <v>86</v>
      </c>
      <c r="P20">
        <f>Totaaloverzicht!P213</f>
        <v>3</v>
      </c>
      <c r="Q20">
        <f>Totaaloverzicht!Q213</f>
        <v>11</v>
      </c>
      <c r="R20">
        <f>Totaaloverzicht!R213</f>
        <v>3</v>
      </c>
      <c r="S20">
        <f>Totaaloverzicht!S213</f>
        <v>5</v>
      </c>
      <c r="T20">
        <f>Totaaloverzicht!T213</f>
        <v>9</v>
      </c>
      <c r="U20">
        <f>Totaaloverzicht!U213</f>
        <v>1</v>
      </c>
      <c r="V20">
        <f>Totaaloverzicht!V213</f>
        <v>0</v>
      </c>
      <c r="W20">
        <f>Totaaloverzicht!W213</f>
        <v>5</v>
      </c>
      <c r="X20">
        <f>Totaaloverzicht!X213</f>
        <v>7</v>
      </c>
      <c r="Y20">
        <f>Totaaloverzicht!Y213</f>
        <v>13</v>
      </c>
      <c r="Z20">
        <f>Totaaloverzicht!Z213</f>
        <v>0</v>
      </c>
      <c r="AA20">
        <f>Totaaloverzicht!AA213</f>
        <v>0</v>
      </c>
      <c r="AB20">
        <f>Totaaloverzicht!AB213</f>
        <v>3</v>
      </c>
      <c r="AC20">
        <f>Totaaloverzicht!AC213</f>
        <v>9</v>
      </c>
      <c r="AD20">
        <f>Totaaloverzicht!AD213</f>
        <v>3</v>
      </c>
      <c r="AE20">
        <f>Totaaloverzicht!AE213</f>
        <v>7</v>
      </c>
      <c r="AF20">
        <f>Totaaloverzicht!AF213</f>
        <v>1</v>
      </c>
      <c r="AG20">
        <f>Totaaloverzicht!AG213</f>
        <v>1</v>
      </c>
      <c r="AH20">
        <f>Totaaloverzicht!AH213</f>
        <v>0</v>
      </c>
      <c r="AI20">
        <f>Totaaloverzicht!AI213</f>
        <v>2</v>
      </c>
      <c r="AJ20">
        <f>Totaaloverzicht!AJ213</f>
        <v>3</v>
      </c>
      <c r="AK20">
        <f>Totaaloverzicht!AK213</f>
        <v>0</v>
      </c>
    </row>
    <row r="21" spans="1:37" ht="12.75">
      <c r="A21" s="33" t="s">
        <v>150</v>
      </c>
      <c r="B21" s="33" t="s">
        <v>144</v>
      </c>
      <c r="C21" s="33" t="s">
        <v>70</v>
      </c>
      <c r="D21" s="34">
        <v>2500000</v>
      </c>
      <c r="E21">
        <f t="shared" si="0"/>
        <v>52</v>
      </c>
      <c r="P21">
        <f>Totaaloverzicht!P357</f>
        <v>1</v>
      </c>
      <c r="Q21">
        <f>Totaaloverzicht!Q357</f>
        <v>3</v>
      </c>
      <c r="R21">
        <f>Totaaloverzicht!R357</f>
        <v>5</v>
      </c>
      <c r="S21">
        <f>Totaaloverzicht!S357</f>
        <v>7</v>
      </c>
      <c r="T21">
        <f>Totaaloverzicht!T357</f>
        <v>6</v>
      </c>
      <c r="U21">
        <f>Totaaloverzicht!U357</f>
        <v>4</v>
      </c>
      <c r="V21">
        <f>Totaaloverzicht!V357</f>
        <v>1</v>
      </c>
      <c r="W21">
        <f>Totaaloverzicht!W357</f>
        <v>0</v>
      </c>
      <c r="X21">
        <f>Totaaloverzicht!X357</f>
        <v>0</v>
      </c>
      <c r="Y21">
        <f>Totaaloverzicht!Y357</f>
        <v>6</v>
      </c>
      <c r="Z21">
        <f>Totaaloverzicht!Z357</f>
        <v>0</v>
      </c>
      <c r="AA21">
        <f>Totaaloverzicht!AA357</f>
        <v>0</v>
      </c>
      <c r="AB21">
        <f>Totaaloverzicht!AB357</f>
        <v>1</v>
      </c>
      <c r="AC21">
        <f>Totaaloverzicht!AC357</f>
        <v>0</v>
      </c>
      <c r="AD21">
        <f>Totaaloverzicht!AD357</f>
        <v>2</v>
      </c>
      <c r="AE21">
        <f>Totaaloverzicht!AE357</f>
        <v>3</v>
      </c>
      <c r="AF21">
        <f>Totaaloverzicht!AF357</f>
        <v>1</v>
      </c>
      <c r="AG21">
        <f>Totaaloverzicht!AG357</f>
        <v>1</v>
      </c>
      <c r="AH21">
        <f>Totaaloverzicht!AH357</f>
        <v>0</v>
      </c>
      <c r="AI21">
        <f>Totaaloverzicht!AI357</f>
        <v>8</v>
      </c>
      <c r="AJ21">
        <f>Totaaloverzicht!AJ357</f>
        <v>0</v>
      </c>
      <c r="AK21">
        <f>Totaaloverzicht!AK357</f>
        <v>3</v>
      </c>
    </row>
    <row r="22" spans="1:4" ht="12.75">
      <c r="A22" s="33"/>
      <c r="B22" s="33"/>
      <c r="C22" s="33"/>
      <c r="D22" s="34"/>
    </row>
    <row r="23" spans="6:37" ht="12.75">
      <c r="F23" s="1">
        <f>SUM(F6:F21)</f>
        <v>31</v>
      </c>
      <c r="G23" s="1">
        <f aca="true" t="shared" si="1" ref="G23:AK23">SUM(G6:G21)</f>
        <v>40</v>
      </c>
      <c r="H23" s="1">
        <f t="shared" si="1"/>
        <v>35</v>
      </c>
      <c r="I23" s="1">
        <f t="shared" si="1"/>
        <v>33</v>
      </c>
      <c r="J23" s="1">
        <f t="shared" si="1"/>
        <v>18</v>
      </c>
      <c r="K23" s="1">
        <f t="shared" si="1"/>
        <v>14</v>
      </c>
      <c r="L23" s="1">
        <f t="shared" si="1"/>
        <v>0</v>
      </c>
      <c r="M23" s="1">
        <f t="shared" si="1"/>
        <v>40</v>
      </c>
      <c r="N23" s="1">
        <f t="shared" si="1"/>
        <v>27</v>
      </c>
      <c r="O23" s="1">
        <f t="shared" si="1"/>
        <v>45</v>
      </c>
      <c r="P23" s="1">
        <f t="shared" si="1"/>
        <v>24</v>
      </c>
      <c r="Q23" s="1">
        <f t="shared" si="1"/>
        <v>29</v>
      </c>
      <c r="R23" s="1">
        <f t="shared" si="1"/>
        <v>40</v>
      </c>
      <c r="S23" s="1">
        <f t="shared" si="1"/>
        <v>47</v>
      </c>
      <c r="T23" s="1">
        <f t="shared" si="1"/>
        <v>25</v>
      </c>
      <c r="U23" s="1">
        <f t="shared" si="1"/>
        <v>12</v>
      </c>
      <c r="V23" s="1">
        <f t="shared" si="1"/>
        <v>22</v>
      </c>
      <c r="W23" s="1">
        <f t="shared" si="1"/>
        <v>28</v>
      </c>
      <c r="X23" s="1">
        <f t="shared" si="1"/>
        <v>30</v>
      </c>
      <c r="Y23" s="1">
        <f t="shared" si="1"/>
        <v>34</v>
      </c>
      <c r="Z23" s="1">
        <f t="shared" si="1"/>
        <v>5</v>
      </c>
      <c r="AA23" s="1">
        <f t="shared" si="1"/>
        <v>13</v>
      </c>
      <c r="AB23" s="1">
        <f t="shared" si="1"/>
        <v>17</v>
      </c>
      <c r="AC23" s="1">
        <f t="shared" si="1"/>
        <v>27</v>
      </c>
      <c r="AD23" s="1">
        <f t="shared" si="1"/>
        <v>25</v>
      </c>
      <c r="AE23" s="1">
        <f t="shared" si="1"/>
        <v>15</v>
      </c>
      <c r="AF23" s="1">
        <f t="shared" si="1"/>
        <v>7</v>
      </c>
      <c r="AG23" s="1">
        <f t="shared" si="1"/>
        <v>26</v>
      </c>
      <c r="AH23" s="1">
        <f t="shared" si="1"/>
        <v>24</v>
      </c>
      <c r="AI23" s="1">
        <f t="shared" si="1"/>
        <v>23</v>
      </c>
      <c r="AJ23" s="1">
        <f t="shared" si="1"/>
        <v>36</v>
      </c>
      <c r="AK23" s="1">
        <f t="shared" si="1"/>
        <v>22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5" ySplit="5" topLeftCell="X14" activePane="bottomRight" state="frozen"/>
      <selection pane="topLeft" activeCell="A7" sqref="A7"/>
      <selection pane="topRight" activeCell="A7" sqref="A7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22.140625" style="0" bestFit="1" customWidth="1"/>
    <col min="2" max="2" width="13.8515625" style="0" customWidth="1"/>
    <col min="3" max="3" width="10.7109375" style="0" bestFit="1" customWidth="1"/>
    <col min="4" max="4" width="9.28125" style="23" bestFit="1" customWidth="1"/>
    <col min="5" max="5" width="6.57421875" style="0" customWidth="1"/>
    <col min="6" max="14" width="3.8515625" style="0" bestFit="1" customWidth="1"/>
    <col min="15" max="15" width="4.8515625" style="0" bestFit="1" customWidth="1"/>
    <col min="16" max="37" width="4.8515625" style="0" customWidth="1"/>
  </cols>
  <sheetData>
    <row r="1" spans="1:2" ht="12.75">
      <c r="A1" t="s">
        <v>4</v>
      </c>
      <c r="B1">
        <f>SUM(E6:E79)</f>
        <v>832</v>
      </c>
    </row>
    <row r="2" spans="1:2" ht="12.75">
      <c r="A2" t="s">
        <v>188</v>
      </c>
      <c r="B2">
        <f>COUNTIF(A17:A57,"&gt;''")/2+12.5</f>
        <v>24</v>
      </c>
    </row>
    <row r="3" spans="1:2" ht="12.75">
      <c r="A3" t="s">
        <v>46</v>
      </c>
      <c r="B3">
        <f>SUM(D6:D79)</f>
        <v>16000000</v>
      </c>
    </row>
    <row r="5" spans="1:37" ht="25.5" customHeight="1">
      <c r="A5" s="7" t="s">
        <v>1</v>
      </c>
      <c r="B5" s="7" t="s">
        <v>0</v>
      </c>
      <c r="C5" s="7" t="s">
        <v>2</v>
      </c>
      <c r="D5" s="24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7" t="s">
        <v>36</v>
      </c>
    </row>
    <row r="6" spans="1:27" ht="12.75">
      <c r="A6" s="18" t="s">
        <v>143</v>
      </c>
      <c r="B6" s="18"/>
      <c r="C6" s="18"/>
      <c r="D6" s="19"/>
      <c r="E6">
        <f aca="true" t="shared" si="0" ref="E6:E39">SUM(F6:AK6)</f>
        <v>55</v>
      </c>
      <c r="F6">
        <f>Totaaloverzicht!F335</f>
        <v>0</v>
      </c>
      <c r="G6">
        <f>Totaaloverzicht!G335</f>
        <v>6</v>
      </c>
      <c r="H6">
        <f>Totaaloverzicht!H335</f>
        <v>4</v>
      </c>
      <c r="I6">
        <f>Totaaloverzicht!I335</f>
        <v>3</v>
      </c>
      <c r="J6">
        <f>Totaaloverzicht!J335</f>
        <v>6</v>
      </c>
      <c r="K6">
        <f>Totaaloverzicht!K335</f>
        <v>0</v>
      </c>
      <c r="L6">
        <f>Totaaloverzicht!L335</f>
        <v>0</v>
      </c>
      <c r="M6">
        <f>Totaaloverzicht!M335</f>
        <v>6</v>
      </c>
      <c r="N6">
        <f>Totaaloverzicht!N335</f>
        <v>0</v>
      </c>
      <c r="O6">
        <f>Totaaloverzicht!O335</f>
        <v>0</v>
      </c>
      <c r="P6">
        <f>Totaaloverzicht!P335</f>
        <v>1</v>
      </c>
      <c r="Q6">
        <f>Totaaloverzicht!Q335</f>
        <v>6</v>
      </c>
      <c r="R6">
        <f>Totaaloverzicht!R335</f>
        <v>3</v>
      </c>
      <c r="S6">
        <f>Totaaloverzicht!S335</f>
        <v>6</v>
      </c>
      <c r="T6">
        <f>Totaaloverzicht!T335</f>
        <v>6</v>
      </c>
      <c r="U6">
        <f>Totaaloverzicht!U335</f>
        <v>1</v>
      </c>
      <c r="V6">
        <f>Totaaloverzicht!V335</f>
        <v>1</v>
      </c>
      <c r="W6">
        <f>Totaaloverzicht!W335</f>
        <v>0</v>
      </c>
      <c r="X6">
        <f>Totaaloverzicht!X335</f>
        <v>0</v>
      </c>
      <c r="Y6">
        <f>Totaaloverzicht!Y335</f>
        <v>3</v>
      </c>
      <c r="Z6">
        <f>Totaaloverzicht!Z335</f>
        <v>0</v>
      </c>
      <c r="AA6">
        <f>Totaaloverzicht!AA335</f>
        <v>3</v>
      </c>
    </row>
    <row r="7" spans="1:37" ht="12.75">
      <c r="A7" s="18" t="s">
        <v>111</v>
      </c>
      <c r="B7" s="18" t="s">
        <v>110</v>
      </c>
      <c r="C7" s="18" t="s">
        <v>69</v>
      </c>
      <c r="D7" s="19">
        <v>1000000</v>
      </c>
      <c r="E7">
        <f t="shared" si="0"/>
        <v>69</v>
      </c>
      <c r="F7">
        <f>Totaaloverzicht!F173</f>
        <v>0</v>
      </c>
      <c r="G7">
        <f>Totaaloverzicht!G173</f>
        <v>-3</v>
      </c>
      <c r="H7">
        <f>Totaaloverzicht!H173</f>
        <v>3</v>
      </c>
      <c r="I7">
        <f>Totaaloverzicht!I173</f>
        <v>3</v>
      </c>
      <c r="J7">
        <f>Totaaloverzicht!J173</f>
        <v>-1</v>
      </c>
      <c r="K7">
        <f>Totaaloverzicht!K173</f>
        <v>3</v>
      </c>
      <c r="L7">
        <f>Totaaloverzicht!L173</f>
        <v>0</v>
      </c>
      <c r="M7">
        <f>Totaaloverzicht!M173</f>
        <v>11</v>
      </c>
      <c r="N7">
        <f>Totaaloverzicht!N173</f>
        <v>1</v>
      </c>
      <c r="O7">
        <f>Totaaloverzicht!O173</f>
        <v>0</v>
      </c>
      <c r="P7">
        <f>Totaaloverzicht!P173</f>
        <v>1</v>
      </c>
      <c r="Q7">
        <f>Totaaloverzicht!Q173</f>
        <v>9</v>
      </c>
      <c r="R7">
        <f>Totaaloverzicht!R173</f>
        <v>4</v>
      </c>
      <c r="S7">
        <f>Totaaloverzicht!S173</f>
        <v>8</v>
      </c>
      <c r="T7">
        <f>Totaaloverzicht!T173</f>
        <v>0</v>
      </c>
      <c r="U7">
        <f>Totaaloverzicht!U173</f>
        <v>1</v>
      </c>
      <c r="V7">
        <f>Totaaloverzicht!V173</f>
        <v>9</v>
      </c>
      <c r="W7">
        <f>Totaaloverzicht!W173</f>
        <v>0</v>
      </c>
      <c r="X7">
        <f>Totaaloverzicht!X173</f>
        <v>2</v>
      </c>
      <c r="Y7">
        <f>Totaaloverzicht!Y173</f>
        <v>-6</v>
      </c>
      <c r="Z7">
        <f>Totaaloverzicht!Z173</f>
        <v>0</v>
      </c>
      <c r="AA7">
        <f>Totaaloverzicht!AA173</f>
        <v>0</v>
      </c>
      <c r="AB7">
        <f>Totaaloverzicht!AB173</f>
        <v>0</v>
      </c>
      <c r="AC7">
        <f>Totaaloverzicht!AC173</f>
        <v>3</v>
      </c>
      <c r="AD7">
        <f>Totaaloverzicht!AD173</f>
        <v>9</v>
      </c>
      <c r="AE7">
        <f>Totaaloverzicht!AE173</f>
        <v>2</v>
      </c>
      <c r="AF7">
        <f>Totaaloverzicht!AF173</f>
        <v>0</v>
      </c>
      <c r="AG7">
        <f>Totaaloverzicht!AG173</f>
        <v>3</v>
      </c>
      <c r="AH7">
        <f>Totaaloverzicht!AH173</f>
        <v>3</v>
      </c>
      <c r="AI7">
        <f>Totaaloverzicht!AI173</f>
        <v>0</v>
      </c>
      <c r="AJ7">
        <f>Totaaloverzicht!AJ173</f>
        <v>3</v>
      </c>
      <c r="AK7">
        <f>Totaaloverzicht!AK173</f>
        <v>1</v>
      </c>
    </row>
    <row r="8" spans="1:6" ht="12.75">
      <c r="A8" s="18" t="s">
        <v>129</v>
      </c>
      <c r="B8" s="18"/>
      <c r="C8" s="18"/>
      <c r="D8" s="19"/>
      <c r="E8">
        <f t="shared" si="0"/>
        <v>0</v>
      </c>
      <c r="F8">
        <f>Totaaloverzicht!F262</f>
        <v>0</v>
      </c>
    </row>
    <row r="9" spans="1:6" ht="12.75">
      <c r="A9" s="18" t="s">
        <v>158</v>
      </c>
      <c r="B9" s="18"/>
      <c r="C9" s="18"/>
      <c r="D9" s="19"/>
      <c r="E9">
        <f t="shared" si="0"/>
        <v>0</v>
      </c>
      <c r="F9">
        <f>Totaaloverzicht!F397</f>
        <v>0</v>
      </c>
    </row>
    <row r="10" spans="1:22" ht="12.75">
      <c r="A10" s="18" t="s">
        <v>174</v>
      </c>
      <c r="B10" s="18"/>
      <c r="C10" s="18"/>
      <c r="D10" s="19"/>
      <c r="E10">
        <f t="shared" si="0"/>
        <v>45</v>
      </c>
      <c r="F10">
        <f>Totaaloverzicht!F457</f>
        <v>2</v>
      </c>
      <c r="G10">
        <f>Totaaloverzicht!G457</f>
        <v>8</v>
      </c>
      <c r="H10">
        <f>Totaaloverzicht!H457</f>
        <v>1</v>
      </c>
      <c r="I10">
        <f>Totaaloverzicht!I457</f>
        <v>6</v>
      </c>
      <c r="J10">
        <f>Totaaloverzicht!J457</f>
        <v>3</v>
      </c>
      <c r="K10">
        <f>Totaaloverzicht!K457</f>
        <v>4</v>
      </c>
      <c r="L10">
        <f>Totaaloverzicht!L457</f>
        <v>0</v>
      </c>
      <c r="M10">
        <f>Totaaloverzicht!M457</f>
        <v>0</v>
      </c>
      <c r="N10">
        <f>Totaaloverzicht!N457</f>
        <v>8</v>
      </c>
      <c r="O10">
        <f>Totaaloverzicht!O457</f>
        <v>2</v>
      </c>
      <c r="P10">
        <f>Totaaloverzicht!P457</f>
        <v>1</v>
      </c>
      <c r="Q10">
        <f>Totaaloverzicht!Q457</f>
        <v>-1</v>
      </c>
      <c r="R10">
        <f>Totaaloverzicht!R457</f>
        <v>3</v>
      </c>
      <c r="S10">
        <f>Totaaloverzicht!S457</f>
        <v>0</v>
      </c>
      <c r="T10">
        <f>Totaaloverzicht!T457</f>
        <v>3</v>
      </c>
      <c r="U10">
        <f>Totaaloverzicht!U457</f>
        <v>5</v>
      </c>
      <c r="V10">
        <f>Totaaloverzicht!V457</f>
        <v>0</v>
      </c>
    </row>
    <row r="11" spans="1:25" ht="12.75">
      <c r="A11" s="18" t="s">
        <v>67</v>
      </c>
      <c r="B11" s="18"/>
      <c r="C11" s="18"/>
      <c r="D11" s="19"/>
      <c r="E11">
        <f t="shared" si="0"/>
        <v>51</v>
      </c>
      <c r="F11">
        <f>Totaaloverzicht!F19</f>
        <v>0</v>
      </c>
      <c r="G11">
        <f>Totaaloverzicht!G19</f>
        <v>2</v>
      </c>
      <c r="H11">
        <f>Totaaloverzicht!H19</f>
        <v>11</v>
      </c>
      <c r="I11">
        <f>Totaaloverzicht!I19</f>
        <v>0</v>
      </c>
      <c r="J11">
        <f>Totaaloverzicht!J19</f>
        <v>5</v>
      </c>
      <c r="K11">
        <f>Totaaloverzicht!K19</f>
        <v>0</v>
      </c>
      <c r="L11">
        <f>Totaaloverzicht!L19</f>
        <v>0</v>
      </c>
      <c r="M11">
        <f>Totaaloverzicht!M19</f>
        <v>7</v>
      </c>
      <c r="N11">
        <f>Totaaloverzicht!N19</f>
        <v>4</v>
      </c>
      <c r="O11">
        <f>Totaaloverzicht!O19</f>
        <v>11</v>
      </c>
      <c r="P11">
        <f>Totaaloverzicht!P19</f>
        <v>0</v>
      </c>
      <c r="Q11">
        <f>Totaaloverzicht!Q19</f>
        <v>0</v>
      </c>
      <c r="R11">
        <f>Totaaloverzicht!R19</f>
        <v>7</v>
      </c>
      <c r="S11">
        <f>Totaaloverzicht!S19</f>
        <v>3</v>
      </c>
      <c r="T11">
        <f>Totaaloverzicht!T19</f>
        <v>0</v>
      </c>
      <c r="U11">
        <f>Totaaloverzicht!U19</f>
        <v>0</v>
      </c>
      <c r="V11">
        <f>Totaaloverzicht!V19</f>
        <v>0</v>
      </c>
      <c r="W11">
        <f>Totaaloverzicht!W19</f>
        <v>0</v>
      </c>
      <c r="X11">
        <f>Totaaloverzicht!X19</f>
        <v>1</v>
      </c>
      <c r="Y11">
        <f>Totaaloverzicht!Y19</f>
        <v>0</v>
      </c>
    </row>
    <row r="12" spans="1:25" ht="12.75">
      <c r="A12" s="18" t="s">
        <v>76</v>
      </c>
      <c r="B12" s="18"/>
      <c r="C12" s="18"/>
      <c r="D12" s="19"/>
      <c r="E12">
        <f t="shared" si="0"/>
        <v>95</v>
      </c>
      <c r="F12">
        <f>Totaaloverzicht!F44</f>
        <v>5</v>
      </c>
      <c r="G12">
        <f>Totaaloverzicht!G44</f>
        <v>7</v>
      </c>
      <c r="H12">
        <f>Totaaloverzicht!H44</f>
        <v>3</v>
      </c>
      <c r="I12">
        <f>Totaaloverzicht!I44</f>
        <v>7</v>
      </c>
      <c r="J12">
        <f>Totaaloverzicht!J44</f>
        <v>7</v>
      </c>
      <c r="K12">
        <f>Totaaloverzicht!K44</f>
        <v>7</v>
      </c>
      <c r="L12">
        <f>Totaaloverzicht!L44</f>
        <v>0</v>
      </c>
      <c r="M12">
        <f>Totaaloverzicht!M44</f>
        <v>14</v>
      </c>
      <c r="N12">
        <f>Totaaloverzicht!N44</f>
        <v>0</v>
      </c>
      <c r="O12">
        <f>Totaaloverzicht!O44</f>
        <v>11</v>
      </c>
      <c r="P12">
        <f>Totaaloverzicht!P44</f>
        <v>1</v>
      </c>
      <c r="Q12">
        <f>Totaaloverzicht!Q44</f>
        <v>4</v>
      </c>
      <c r="R12">
        <f>Totaaloverzicht!R44</f>
        <v>0</v>
      </c>
      <c r="S12">
        <f>Totaaloverzicht!S44</f>
        <v>7</v>
      </c>
      <c r="T12">
        <f>Totaaloverzicht!T44</f>
        <v>3</v>
      </c>
      <c r="U12">
        <f>Totaaloverzicht!U44</f>
        <v>0</v>
      </c>
      <c r="V12">
        <f>Totaaloverzicht!V44</f>
        <v>14</v>
      </c>
      <c r="W12">
        <f>Totaaloverzicht!W44</f>
        <v>2</v>
      </c>
      <c r="X12">
        <f>Totaaloverzicht!X44</f>
        <v>0</v>
      </c>
      <c r="Y12">
        <f>Totaaloverzicht!Y44</f>
        <v>3</v>
      </c>
    </row>
    <row r="13" spans="1:25" ht="12.75">
      <c r="A13" s="18" t="s">
        <v>117</v>
      </c>
      <c r="B13" s="18"/>
      <c r="C13" s="18"/>
      <c r="D13" s="19"/>
      <c r="E13">
        <f t="shared" si="0"/>
        <v>104</v>
      </c>
      <c r="F13">
        <f>Totaaloverzicht!F213</f>
        <v>17</v>
      </c>
      <c r="G13">
        <f>Totaaloverzicht!G213</f>
        <v>6</v>
      </c>
      <c r="H13">
        <f>Totaaloverzicht!H213</f>
        <v>11</v>
      </c>
      <c r="I13">
        <f>Totaaloverzicht!I213</f>
        <v>7</v>
      </c>
      <c r="J13">
        <f>Totaaloverzicht!J213</f>
        <v>0</v>
      </c>
      <c r="K13">
        <f>Totaaloverzicht!K213</f>
        <v>0</v>
      </c>
      <c r="L13">
        <f>Totaaloverzicht!L213</f>
        <v>0</v>
      </c>
      <c r="M13">
        <f>Totaaloverzicht!M213</f>
        <v>3</v>
      </c>
      <c r="N13">
        <f>Totaaloverzicht!N213</f>
        <v>0</v>
      </c>
      <c r="O13">
        <f>Totaaloverzicht!O213</f>
        <v>3</v>
      </c>
      <c r="P13">
        <f>Totaaloverzicht!P213</f>
        <v>3</v>
      </c>
      <c r="Q13">
        <f>Totaaloverzicht!Q213</f>
        <v>11</v>
      </c>
      <c r="R13">
        <f>Totaaloverzicht!R213</f>
        <v>3</v>
      </c>
      <c r="S13">
        <f>Totaaloverzicht!S213</f>
        <v>5</v>
      </c>
      <c r="T13">
        <f>Totaaloverzicht!T213</f>
        <v>9</v>
      </c>
      <c r="U13">
        <f>Totaaloverzicht!U213</f>
        <v>1</v>
      </c>
      <c r="V13">
        <f>Totaaloverzicht!V213</f>
        <v>0</v>
      </c>
      <c r="W13">
        <f>Totaaloverzicht!W213</f>
        <v>5</v>
      </c>
      <c r="X13">
        <f>Totaaloverzicht!X213</f>
        <v>7</v>
      </c>
      <c r="Y13">
        <f>Totaaloverzicht!Y213</f>
        <v>13</v>
      </c>
    </row>
    <row r="14" spans="1:9" ht="12.75">
      <c r="A14" s="18" t="s">
        <v>136</v>
      </c>
      <c r="B14" s="18"/>
      <c r="C14" s="18"/>
      <c r="D14" s="19"/>
      <c r="E14">
        <f t="shared" si="0"/>
        <v>7</v>
      </c>
      <c r="F14">
        <f>Totaaloverzicht!F303</f>
        <v>0</v>
      </c>
      <c r="G14">
        <f>Totaaloverzicht!G303</f>
        <v>7</v>
      </c>
      <c r="H14">
        <f>Totaaloverzicht!H303</f>
        <v>0</v>
      </c>
      <c r="I14">
        <f>Totaaloverzicht!I303</f>
        <v>0</v>
      </c>
    </row>
    <row r="15" spans="1:23" ht="12.75">
      <c r="A15" s="18" t="s">
        <v>142</v>
      </c>
      <c r="B15" s="18"/>
      <c r="C15" s="18"/>
      <c r="D15" s="19"/>
      <c r="E15">
        <f t="shared" si="0"/>
        <v>45</v>
      </c>
      <c r="F15">
        <f>Totaaloverzicht!F332</f>
        <v>2</v>
      </c>
      <c r="G15">
        <f>Totaaloverzicht!G332</f>
        <v>8</v>
      </c>
      <c r="H15">
        <f>Totaaloverzicht!H332</f>
        <v>3</v>
      </c>
      <c r="I15">
        <f>Totaaloverzicht!I332</f>
        <v>0</v>
      </c>
      <c r="J15">
        <f>Totaaloverzicht!J332</f>
        <v>0</v>
      </c>
      <c r="K15">
        <f>Totaaloverzicht!K332</f>
        <v>-1</v>
      </c>
      <c r="L15">
        <f>Totaaloverzicht!L332</f>
        <v>0</v>
      </c>
      <c r="M15">
        <f>Totaaloverzicht!M332</f>
        <v>4</v>
      </c>
      <c r="N15">
        <f>Totaaloverzicht!N332</f>
        <v>0</v>
      </c>
      <c r="O15">
        <f>Totaaloverzicht!O332</f>
        <v>6</v>
      </c>
      <c r="P15">
        <f>Totaaloverzicht!P332</f>
        <v>2</v>
      </c>
      <c r="Q15">
        <f>Totaaloverzicht!Q332</f>
        <v>0</v>
      </c>
      <c r="R15">
        <f>Totaaloverzicht!R332</f>
        <v>6</v>
      </c>
      <c r="S15">
        <f>Totaaloverzicht!S332</f>
        <v>12</v>
      </c>
      <c r="T15">
        <f>Totaaloverzicht!T332</f>
        <v>0</v>
      </c>
      <c r="U15">
        <f>Totaaloverzicht!U332</f>
        <v>0</v>
      </c>
      <c r="V15">
        <f>Totaaloverzicht!V332</f>
        <v>0</v>
      </c>
      <c r="W15">
        <f>Totaaloverzicht!W332</f>
        <v>3</v>
      </c>
    </row>
    <row r="16" spans="1:9" ht="12.75">
      <c r="A16" s="18" t="s">
        <v>154</v>
      </c>
      <c r="B16" s="18"/>
      <c r="C16" s="18"/>
      <c r="D16" s="19"/>
      <c r="E16">
        <f t="shared" si="0"/>
        <v>0</v>
      </c>
      <c r="F16">
        <f>Totaaloverzicht!F386</f>
        <v>1</v>
      </c>
      <c r="G16">
        <f>Totaaloverzicht!G386</f>
        <v>0</v>
      </c>
      <c r="H16">
        <f>Totaaloverzicht!H386</f>
        <v>0</v>
      </c>
      <c r="I16">
        <f>Totaaloverzicht!I386</f>
        <v>-1</v>
      </c>
    </row>
    <row r="17" spans="1:18" ht="12.75">
      <c r="A17" s="18" t="s">
        <v>87</v>
      </c>
      <c r="B17" s="18"/>
      <c r="C17" s="18"/>
      <c r="D17" s="19"/>
      <c r="E17">
        <f t="shared" si="0"/>
        <v>11</v>
      </c>
      <c r="G17">
        <f>Totaaloverzicht!G63</f>
        <v>1</v>
      </c>
      <c r="H17">
        <f>Totaaloverzicht!H63</f>
        <v>4</v>
      </c>
      <c r="I17">
        <f>Totaaloverzicht!I63</f>
        <v>0</v>
      </c>
      <c r="J17">
        <f>Totaaloverzicht!J63</f>
        <v>-1</v>
      </c>
      <c r="K17">
        <f>Totaaloverzicht!K63</f>
        <v>3</v>
      </c>
      <c r="L17">
        <f>Totaaloverzicht!L63</f>
        <v>0</v>
      </c>
      <c r="M17">
        <f>Totaaloverzicht!M63</f>
        <v>3</v>
      </c>
      <c r="N17">
        <f>Totaaloverzicht!N63</f>
        <v>0</v>
      </c>
      <c r="O17">
        <f>Totaaloverzicht!O63</f>
        <v>0</v>
      </c>
      <c r="P17">
        <f>Totaaloverzicht!P63</f>
        <v>1</v>
      </c>
      <c r="Q17">
        <f>Totaaloverzicht!Q63</f>
        <v>0</v>
      </c>
      <c r="R17">
        <f>Totaaloverzicht!R63</f>
        <v>0</v>
      </c>
    </row>
    <row r="18" spans="1:25" ht="12.75">
      <c r="A18" s="18" t="s">
        <v>159</v>
      </c>
      <c r="B18" s="18"/>
      <c r="C18" s="18"/>
      <c r="D18" s="19"/>
      <c r="E18">
        <f t="shared" si="0"/>
        <v>58</v>
      </c>
      <c r="G18">
        <f>Totaaloverzicht!G398</f>
        <v>6</v>
      </c>
      <c r="H18">
        <f>Totaaloverzicht!H398</f>
        <v>1</v>
      </c>
      <c r="I18">
        <f>Totaaloverzicht!I398</f>
        <v>0</v>
      </c>
      <c r="J18">
        <f>Totaaloverzicht!J398</f>
        <v>3</v>
      </c>
      <c r="K18">
        <f>Totaaloverzicht!K398</f>
        <v>4</v>
      </c>
      <c r="L18">
        <f>Totaaloverzicht!L398</f>
        <v>0</v>
      </c>
      <c r="M18">
        <f>Totaaloverzicht!M398</f>
        <v>3</v>
      </c>
      <c r="N18">
        <f>Totaaloverzicht!N398</f>
        <v>0</v>
      </c>
      <c r="O18">
        <f>Totaaloverzicht!O398</f>
        <v>17</v>
      </c>
      <c r="P18">
        <f>Totaaloverzicht!P398</f>
        <v>-1</v>
      </c>
      <c r="Q18">
        <f>Totaaloverzicht!Q398</f>
        <v>4</v>
      </c>
      <c r="R18">
        <f>Totaaloverzicht!R398</f>
        <v>2</v>
      </c>
      <c r="S18">
        <f>Totaaloverzicht!S398</f>
        <v>4</v>
      </c>
      <c r="T18">
        <f>Totaaloverzicht!T398</f>
        <v>3</v>
      </c>
      <c r="U18">
        <f>Totaaloverzicht!U398</f>
        <v>-1</v>
      </c>
      <c r="V18">
        <f>Totaaloverzicht!V398</f>
        <v>4</v>
      </c>
      <c r="W18">
        <f>Totaaloverzicht!W398</f>
        <v>8</v>
      </c>
      <c r="X18">
        <f>Totaaloverzicht!X398</f>
        <v>2</v>
      </c>
      <c r="Y18">
        <f>Totaaloverzicht!Y398</f>
        <v>-1</v>
      </c>
    </row>
    <row r="19" spans="1:18" ht="12.75">
      <c r="A19" s="33" t="s">
        <v>187</v>
      </c>
      <c r="B19" s="33"/>
      <c r="C19" s="33"/>
      <c r="D19" s="34"/>
      <c r="E19">
        <f t="shared" si="0"/>
        <v>8</v>
      </c>
      <c r="J19">
        <f>Totaaloverzicht!J498</f>
        <v>0</v>
      </c>
      <c r="K19">
        <f>Totaaloverzicht!K498</f>
        <v>0</v>
      </c>
      <c r="L19">
        <f>Totaaloverzicht!L498</f>
        <v>0</v>
      </c>
      <c r="M19">
        <f>Totaaloverzicht!M498</f>
        <v>0</v>
      </c>
      <c r="N19">
        <f>Totaaloverzicht!N498</f>
        <v>4</v>
      </c>
      <c r="O19">
        <f>Totaaloverzicht!O498</f>
        <v>0</v>
      </c>
      <c r="P19">
        <f>Totaaloverzicht!P498</f>
        <v>3</v>
      </c>
      <c r="Q19">
        <f>Totaaloverzicht!Q498</f>
        <v>1</v>
      </c>
      <c r="R19">
        <f>Totaaloverzicht!R498</f>
        <v>0</v>
      </c>
    </row>
    <row r="20" spans="1:18" ht="12.75">
      <c r="A20" s="33" t="s">
        <v>93</v>
      </c>
      <c r="B20" s="33"/>
      <c r="C20" s="33"/>
      <c r="D20" s="34"/>
      <c r="E20">
        <f t="shared" si="0"/>
        <v>8</v>
      </c>
      <c r="J20">
        <f>Totaaloverzicht!J106</f>
        <v>3</v>
      </c>
      <c r="K20">
        <f>Totaaloverzicht!K106</f>
        <v>1</v>
      </c>
      <c r="L20">
        <f>Totaaloverzicht!L106</f>
        <v>1</v>
      </c>
      <c r="M20">
        <f>Totaaloverzicht!M106</f>
        <v>1</v>
      </c>
      <c r="N20">
        <f>Totaaloverzicht!N106</f>
        <v>1</v>
      </c>
      <c r="O20">
        <f>Totaaloverzicht!O106</f>
        <v>0</v>
      </c>
      <c r="P20">
        <f>Totaaloverzicht!P106</f>
        <v>1</v>
      </c>
      <c r="Q20">
        <f>Totaaloverzicht!Q106</f>
        <v>0</v>
      </c>
      <c r="R20">
        <f>Totaaloverzicht!R106</f>
        <v>0</v>
      </c>
    </row>
    <row r="21" spans="1:22" ht="12.75">
      <c r="A21" s="33" t="s">
        <v>88</v>
      </c>
      <c r="B21" s="33"/>
      <c r="C21" s="33"/>
      <c r="D21" s="34"/>
      <c r="E21">
        <f t="shared" si="0"/>
        <v>1</v>
      </c>
      <c r="S21">
        <f>Totaaloverzicht!S80</f>
        <v>0</v>
      </c>
      <c r="T21">
        <f>Totaaloverzicht!T80</f>
        <v>1</v>
      </c>
      <c r="U21">
        <f>Totaaloverzicht!U80</f>
        <v>0</v>
      </c>
      <c r="V21">
        <f>Totaaloverzicht!V80</f>
        <v>0</v>
      </c>
    </row>
    <row r="22" spans="1:36" ht="12.75">
      <c r="A22" s="33" t="s">
        <v>96</v>
      </c>
      <c r="B22" s="33"/>
      <c r="C22" s="33"/>
      <c r="D22" s="34"/>
      <c r="E22">
        <f t="shared" si="0"/>
        <v>6</v>
      </c>
      <c r="S22">
        <f>Totaaloverzicht!S113</f>
        <v>3</v>
      </c>
      <c r="T22">
        <f>Totaaloverzicht!T113</f>
        <v>2</v>
      </c>
      <c r="U22">
        <f>Totaaloverzicht!U113</f>
        <v>1</v>
      </c>
      <c r="V22">
        <f>Totaaloverzicht!V113</f>
        <v>0</v>
      </c>
      <c r="W22">
        <f>Totaaloverzicht!W113</f>
        <v>0</v>
      </c>
      <c r="X22">
        <f>Totaaloverzicht!X113</f>
        <v>0</v>
      </c>
      <c r="Y22">
        <f>Totaaloverzicht!Y113</f>
        <v>0</v>
      </c>
      <c r="Z22">
        <f>Totaaloverzicht!Z113</f>
        <v>0</v>
      </c>
      <c r="AA22">
        <f>Totaaloverzicht!AA113</f>
        <v>0</v>
      </c>
      <c r="AB22">
        <f>Totaaloverzicht!AB113</f>
        <v>0</v>
      </c>
      <c r="AC22">
        <f>Totaaloverzicht!AC113</f>
        <v>0</v>
      </c>
      <c r="AD22">
        <f>Totaaloverzicht!AD113</f>
        <v>0</v>
      </c>
      <c r="AE22">
        <f>Totaaloverzicht!AE113</f>
        <v>0</v>
      </c>
      <c r="AF22">
        <f>Totaaloverzicht!AF113</f>
        <v>0</v>
      </c>
      <c r="AG22">
        <f>Totaaloverzicht!AG113</f>
        <v>0</v>
      </c>
      <c r="AH22">
        <f>Totaaloverzicht!AH113</f>
        <v>0</v>
      </c>
      <c r="AI22">
        <f>Totaaloverzicht!AI113</f>
        <v>0</v>
      </c>
      <c r="AJ22">
        <f>Totaaloverzicht!AJ113</f>
        <v>0</v>
      </c>
    </row>
    <row r="23" spans="1:37" ht="12.75">
      <c r="A23" s="33" t="s">
        <v>123</v>
      </c>
      <c r="B23" s="33" t="s">
        <v>57</v>
      </c>
      <c r="C23" s="33" t="s">
        <v>70</v>
      </c>
      <c r="D23" s="34">
        <v>1500000</v>
      </c>
      <c r="E23">
        <f t="shared" si="0"/>
        <v>51</v>
      </c>
      <c r="S23">
        <f>Totaaloverzicht!S277</f>
        <v>7</v>
      </c>
      <c r="T23">
        <f>Totaaloverzicht!T277</f>
        <v>0</v>
      </c>
      <c r="U23">
        <f>Totaaloverzicht!U277</f>
        <v>3</v>
      </c>
      <c r="V23">
        <f>Totaaloverzicht!V277</f>
        <v>2</v>
      </c>
      <c r="W23">
        <f>Totaaloverzicht!W277</f>
        <v>2</v>
      </c>
      <c r="X23">
        <f>Totaaloverzicht!X277</f>
        <v>0</v>
      </c>
      <c r="Y23">
        <f>Totaaloverzicht!Y277</f>
        <v>4</v>
      </c>
      <c r="Z23">
        <f>Totaaloverzicht!Z277</f>
        <v>6</v>
      </c>
      <c r="AA23">
        <f>Totaaloverzicht!AA277</f>
        <v>0</v>
      </c>
      <c r="AB23">
        <f>Totaaloverzicht!AB277</f>
        <v>3</v>
      </c>
      <c r="AC23">
        <f>Totaaloverzicht!AC277</f>
        <v>0</v>
      </c>
      <c r="AD23">
        <f>Totaaloverzicht!AD277</f>
        <v>4</v>
      </c>
      <c r="AE23">
        <f>Totaaloverzicht!AE277</f>
        <v>7</v>
      </c>
      <c r="AF23">
        <f>Totaaloverzicht!AF277</f>
        <v>3</v>
      </c>
      <c r="AG23">
        <f>Totaaloverzicht!AG277</f>
        <v>1</v>
      </c>
      <c r="AH23">
        <f>Totaaloverzicht!AH277</f>
        <v>0</v>
      </c>
      <c r="AI23">
        <f>Totaaloverzicht!AI277</f>
        <v>3</v>
      </c>
      <c r="AJ23">
        <f>Totaaloverzicht!AJ277</f>
        <v>6</v>
      </c>
      <c r="AK23">
        <f>Totaaloverzicht!AK277</f>
        <v>0</v>
      </c>
    </row>
    <row r="24" spans="1:23" ht="12.75">
      <c r="A24" s="33" t="s">
        <v>175</v>
      </c>
      <c r="B24" s="33"/>
      <c r="C24" s="33"/>
      <c r="D24" s="34"/>
      <c r="E24">
        <f t="shared" si="0"/>
        <v>3</v>
      </c>
      <c r="W24">
        <f>Totaaloverzicht!W458</f>
        <v>3</v>
      </c>
    </row>
    <row r="25" spans="1:37" ht="12.75">
      <c r="A25" s="33" t="s">
        <v>93</v>
      </c>
      <c r="B25" s="33" t="s">
        <v>89</v>
      </c>
      <c r="C25" s="33" t="s">
        <v>70</v>
      </c>
      <c r="D25" s="34">
        <v>500000</v>
      </c>
      <c r="E25">
        <f t="shared" si="0"/>
        <v>20</v>
      </c>
      <c r="W25">
        <f>Totaaloverzicht!W106</f>
        <v>0</v>
      </c>
      <c r="X25">
        <f>Totaaloverzicht!X106</f>
        <v>6</v>
      </c>
      <c r="Y25">
        <f>Totaaloverzicht!Y106</f>
        <v>0</v>
      </c>
      <c r="Z25">
        <f>Totaaloverzicht!Z106</f>
        <v>1</v>
      </c>
      <c r="AA25">
        <f>Totaaloverzicht!AA106</f>
        <v>2</v>
      </c>
      <c r="AB25">
        <f>Totaaloverzicht!AB106</f>
        <v>3</v>
      </c>
      <c r="AC25">
        <f>Totaaloverzicht!AC106</f>
        <v>0</v>
      </c>
      <c r="AD25">
        <f>Totaaloverzicht!AD106</f>
        <v>-1</v>
      </c>
      <c r="AE25">
        <f>Totaaloverzicht!AE106</f>
        <v>0</v>
      </c>
      <c r="AF25">
        <f>Totaaloverzicht!AF106</f>
        <v>0</v>
      </c>
      <c r="AG25">
        <f>Totaaloverzicht!AG106</f>
        <v>1</v>
      </c>
      <c r="AH25">
        <f>Totaaloverzicht!AH106</f>
        <v>5</v>
      </c>
      <c r="AI25">
        <f>Totaaloverzicht!AI106</f>
        <v>3</v>
      </c>
      <c r="AJ25">
        <f>Totaaloverzicht!AJ106</f>
        <v>0</v>
      </c>
      <c r="AK25">
        <f>Totaaloverzicht!AK106</f>
        <v>0</v>
      </c>
    </row>
    <row r="26" spans="1:37" ht="12.75">
      <c r="A26" s="33" t="s">
        <v>139</v>
      </c>
      <c r="B26" s="33" t="s">
        <v>41</v>
      </c>
      <c r="C26" s="33" t="s">
        <v>70</v>
      </c>
      <c r="D26" s="34">
        <v>2000000</v>
      </c>
      <c r="E26">
        <f t="shared" si="0"/>
        <v>62</v>
      </c>
      <c r="X26">
        <f>Totaaloverzicht!X328</f>
        <v>5</v>
      </c>
      <c r="Y26">
        <f>Totaaloverzicht!Y328</f>
        <v>0</v>
      </c>
      <c r="Z26">
        <f>Totaaloverzicht!Z328</f>
        <v>12</v>
      </c>
      <c r="AA26">
        <f>Totaaloverzicht!AA328</f>
        <v>3</v>
      </c>
      <c r="AB26">
        <f>Totaaloverzicht!AB328</f>
        <v>0</v>
      </c>
      <c r="AC26">
        <f>Totaaloverzicht!AC328</f>
        <v>6</v>
      </c>
      <c r="AD26">
        <f>Totaaloverzicht!AD328</f>
        <v>1</v>
      </c>
      <c r="AE26">
        <f>Totaaloverzicht!AE328</f>
        <v>1</v>
      </c>
      <c r="AF26">
        <f>Totaaloverzicht!AF328</f>
        <v>0</v>
      </c>
      <c r="AG26">
        <f>Totaaloverzicht!AG328</f>
        <v>12</v>
      </c>
      <c r="AH26">
        <f>Totaaloverzicht!AH328</f>
        <v>3</v>
      </c>
      <c r="AI26">
        <f>Totaaloverzicht!AI328</f>
        <v>1</v>
      </c>
      <c r="AJ26">
        <f>Totaaloverzicht!AJ328</f>
        <v>12</v>
      </c>
      <c r="AK26">
        <f>Totaaloverzicht!AK328</f>
        <v>6</v>
      </c>
    </row>
    <row r="27" spans="1:31" ht="12.75">
      <c r="A27" s="33" t="s">
        <v>174</v>
      </c>
      <c r="B27" s="33"/>
      <c r="C27" s="33"/>
      <c r="D27" s="34"/>
      <c r="E27">
        <f t="shared" si="0"/>
        <v>18</v>
      </c>
      <c r="X27">
        <f>Totaaloverzicht!X457</f>
        <v>1</v>
      </c>
      <c r="Y27">
        <f>Totaaloverzicht!Y457</f>
        <v>1</v>
      </c>
      <c r="Z27">
        <f>Totaaloverzicht!Z457</f>
        <v>5</v>
      </c>
      <c r="AA27">
        <f>Totaaloverzicht!AA457</f>
        <v>3</v>
      </c>
      <c r="AB27">
        <f>Totaaloverzicht!AB457</f>
        <v>0</v>
      </c>
      <c r="AC27">
        <f>Totaaloverzicht!AC457</f>
        <v>6</v>
      </c>
      <c r="AD27">
        <f>Totaaloverzicht!AD457</f>
        <v>2</v>
      </c>
      <c r="AE27">
        <f>Totaaloverzicht!AE457</f>
        <v>0</v>
      </c>
    </row>
    <row r="28" spans="1:29" ht="12.75">
      <c r="A28" s="33" t="s">
        <v>160</v>
      </c>
      <c r="B28" s="33"/>
      <c r="C28" s="33"/>
      <c r="D28" s="34"/>
      <c r="E28">
        <f t="shared" si="0"/>
        <v>8</v>
      </c>
      <c r="Z28">
        <f>Totaaloverzicht!Z399</f>
        <v>4</v>
      </c>
      <c r="AA28">
        <f>Totaaloverzicht!AA399</f>
        <v>0</v>
      </c>
      <c r="AB28">
        <f>Totaaloverzicht!AB399</f>
        <v>0</v>
      </c>
      <c r="AC28">
        <f>Totaaloverzicht!AC399</f>
        <v>4</v>
      </c>
    </row>
    <row r="29" spans="1:27" ht="12.75">
      <c r="A29" s="33" t="s">
        <v>75</v>
      </c>
      <c r="B29" s="33"/>
      <c r="C29" s="33"/>
      <c r="D29" s="34"/>
      <c r="E29">
        <f t="shared" si="0"/>
        <v>0</v>
      </c>
      <c r="Z29">
        <f>Totaaloverzicht!Z43</f>
        <v>0</v>
      </c>
      <c r="AA29">
        <f>Totaaloverzicht!AA43</f>
        <v>0</v>
      </c>
    </row>
    <row r="30" spans="1:36" ht="12.75">
      <c r="A30" s="33" t="s">
        <v>116</v>
      </c>
      <c r="B30" s="33"/>
      <c r="C30" s="33"/>
      <c r="D30" s="34"/>
      <c r="E30">
        <f t="shared" si="0"/>
        <v>23</v>
      </c>
      <c r="Z30">
        <f>Totaaloverzicht!Z211</f>
        <v>2</v>
      </c>
      <c r="AA30">
        <f>Totaaloverzicht!AA211</f>
        <v>0</v>
      </c>
      <c r="AB30">
        <f>Totaaloverzicht!AB211</f>
        <v>0</v>
      </c>
      <c r="AC30">
        <f>Totaaloverzicht!AC211</f>
        <v>9</v>
      </c>
      <c r="AD30">
        <f>Totaaloverzicht!AD211</f>
        <v>3</v>
      </c>
      <c r="AE30">
        <f>Totaaloverzicht!AE211</f>
        <v>3</v>
      </c>
      <c r="AF30">
        <f>Totaaloverzicht!AF211</f>
        <v>1</v>
      </c>
      <c r="AG30">
        <f>Totaaloverzicht!AG211</f>
        <v>1</v>
      </c>
      <c r="AH30">
        <f>Totaaloverzicht!AH211</f>
        <v>0</v>
      </c>
      <c r="AI30">
        <f>Totaaloverzicht!AI211</f>
        <v>3</v>
      </c>
      <c r="AJ30">
        <f>Totaaloverzicht!AJ211</f>
        <v>1</v>
      </c>
    </row>
    <row r="31" spans="1:36" ht="12.75">
      <c r="A31" s="33" t="s">
        <v>134</v>
      </c>
      <c r="B31" s="33"/>
      <c r="C31" s="33"/>
      <c r="D31" s="34"/>
      <c r="E31">
        <f t="shared" si="0"/>
        <v>12</v>
      </c>
      <c r="Z31">
        <f>Totaaloverzicht!Z293</f>
        <v>0</v>
      </c>
      <c r="AA31">
        <f>Totaaloverzicht!AA293</f>
        <v>0</v>
      </c>
      <c r="AB31">
        <f>Totaaloverzicht!AB293</f>
        <v>-1</v>
      </c>
      <c r="AC31">
        <f>Totaaloverzicht!AC293</f>
        <v>0</v>
      </c>
      <c r="AD31">
        <f>Totaaloverzicht!AD293</f>
        <v>3</v>
      </c>
      <c r="AE31">
        <f>Totaaloverzicht!AE293</f>
        <v>0</v>
      </c>
      <c r="AF31">
        <f>Totaaloverzicht!AF293</f>
        <v>3</v>
      </c>
      <c r="AG31">
        <f>Totaaloverzicht!AG293</f>
        <v>1</v>
      </c>
      <c r="AH31">
        <f>Totaaloverzicht!AH293</f>
        <v>3</v>
      </c>
      <c r="AI31">
        <f>Totaaloverzicht!AI293</f>
        <v>3</v>
      </c>
      <c r="AJ31">
        <f>Totaaloverzicht!AJ293</f>
        <v>0</v>
      </c>
    </row>
    <row r="32" spans="1:36" ht="12.75">
      <c r="A32" s="33" t="s">
        <v>85</v>
      </c>
      <c r="B32" s="33"/>
      <c r="C32" s="33"/>
      <c r="D32" s="34"/>
      <c r="E32">
        <f t="shared" si="0"/>
        <v>14</v>
      </c>
      <c r="AA32">
        <f>Totaaloverzicht!AA59</f>
        <v>0</v>
      </c>
      <c r="AB32">
        <f>Totaaloverzicht!AB59</f>
        <v>0</v>
      </c>
      <c r="AC32">
        <f>Totaaloverzicht!AC59</f>
        <v>0</v>
      </c>
      <c r="AD32">
        <f>Totaaloverzicht!AD59</f>
        <v>0</v>
      </c>
      <c r="AE32">
        <f>Totaaloverzicht!AE59</f>
        <v>4</v>
      </c>
      <c r="AF32">
        <f>Totaaloverzicht!AF59</f>
        <v>0</v>
      </c>
      <c r="AG32">
        <f>Totaaloverzicht!AG59</f>
        <v>3</v>
      </c>
      <c r="AH32">
        <f>Totaaloverzicht!AH59</f>
        <v>0</v>
      </c>
      <c r="AI32">
        <f>Totaaloverzicht!AI59</f>
        <v>1</v>
      </c>
      <c r="AJ32">
        <f>Totaaloverzicht!AJ59</f>
        <v>6</v>
      </c>
    </row>
    <row r="33" spans="1:37" ht="12.75">
      <c r="A33" s="33" t="s">
        <v>74</v>
      </c>
      <c r="B33" s="33" t="s">
        <v>37</v>
      </c>
      <c r="C33" s="33" t="s">
        <v>68</v>
      </c>
      <c r="D33" s="34">
        <v>750000</v>
      </c>
      <c r="E33">
        <f t="shared" si="0"/>
        <v>25</v>
      </c>
      <c r="AB33">
        <f>Totaaloverzicht!AB40</f>
        <v>1</v>
      </c>
      <c r="AC33">
        <f>Totaaloverzicht!AC40</f>
        <v>3</v>
      </c>
      <c r="AD33">
        <f>Totaaloverzicht!AD40</f>
        <v>3</v>
      </c>
      <c r="AE33">
        <f>Totaaloverzicht!AE40</f>
        <v>1</v>
      </c>
      <c r="AF33">
        <f>Totaaloverzicht!AF40</f>
        <v>0</v>
      </c>
      <c r="AG33">
        <f>Totaaloverzicht!AG40</f>
        <v>3</v>
      </c>
      <c r="AH33">
        <f>Totaaloverzicht!AH40</f>
        <v>3</v>
      </c>
      <c r="AI33">
        <f>Totaaloverzicht!AI40</f>
        <v>5</v>
      </c>
      <c r="AJ33">
        <f>Totaaloverzicht!AJ40</f>
        <v>3</v>
      </c>
      <c r="AK33">
        <f>Totaaloverzicht!AK40</f>
        <v>3</v>
      </c>
    </row>
    <row r="34" spans="1:37" ht="12.75">
      <c r="A34" s="32" t="s">
        <v>159</v>
      </c>
      <c r="B34" s="32" t="s">
        <v>157</v>
      </c>
      <c r="C34" s="32" t="s">
        <v>69</v>
      </c>
      <c r="D34" s="36">
        <v>1500000</v>
      </c>
      <c r="E34">
        <f t="shared" si="0"/>
        <v>12</v>
      </c>
      <c r="AD34">
        <f>Totaaloverzicht!AD398</f>
        <v>3</v>
      </c>
      <c r="AE34">
        <f>Totaaloverzicht!AE398</f>
        <v>0</v>
      </c>
      <c r="AF34">
        <f>Totaaloverzicht!AF398</f>
        <v>0</v>
      </c>
      <c r="AG34">
        <f>Totaaloverzicht!AG398</f>
        <v>-1</v>
      </c>
      <c r="AH34">
        <f>Totaaloverzicht!AH398</f>
        <v>3</v>
      </c>
      <c r="AI34">
        <f>Totaaloverzicht!AI398</f>
        <v>2</v>
      </c>
      <c r="AJ34">
        <f>Totaaloverzicht!AJ398</f>
        <v>3</v>
      </c>
      <c r="AK34">
        <f>Totaaloverzicht!AK398</f>
        <v>2</v>
      </c>
    </row>
    <row r="35" spans="1:37" ht="12.75">
      <c r="A35" s="32" t="s">
        <v>175</v>
      </c>
      <c r="B35" s="32" t="s">
        <v>44</v>
      </c>
      <c r="C35" s="32" t="s">
        <v>69</v>
      </c>
      <c r="D35" s="36">
        <v>1500000</v>
      </c>
      <c r="E35">
        <f t="shared" si="0"/>
        <v>13</v>
      </c>
      <c r="AF35">
        <f>Totaaloverzicht!AF458</f>
        <v>3</v>
      </c>
      <c r="AG35">
        <f>Totaaloverzicht!AG458</f>
        <v>2</v>
      </c>
      <c r="AH35">
        <f>Totaaloverzicht!AH458</f>
        <v>4</v>
      </c>
      <c r="AI35">
        <f>Totaaloverzicht!AI458</f>
        <v>4</v>
      </c>
      <c r="AJ35">
        <f>Totaaloverzicht!AJ458</f>
        <v>0</v>
      </c>
      <c r="AK35">
        <f>Totaaloverzicht!AK458</f>
        <v>0</v>
      </c>
    </row>
    <row r="36" spans="1:37" ht="12.75">
      <c r="A36" s="32" t="s">
        <v>567</v>
      </c>
      <c r="B36" s="32" t="s">
        <v>42</v>
      </c>
      <c r="C36" s="32" t="s">
        <v>60</v>
      </c>
      <c r="D36" s="36">
        <v>1500000</v>
      </c>
      <c r="E36">
        <f t="shared" si="0"/>
        <v>4</v>
      </c>
      <c r="AK36">
        <f>Totaaloverzicht!AK363</f>
        <v>4</v>
      </c>
    </row>
    <row r="37" spans="1:37" ht="12.75">
      <c r="A37" s="32" t="s">
        <v>334</v>
      </c>
      <c r="B37" s="32" t="s">
        <v>55</v>
      </c>
      <c r="C37" s="32" t="s">
        <v>69</v>
      </c>
      <c r="D37" s="36">
        <v>1500000</v>
      </c>
      <c r="E37">
        <f t="shared" si="0"/>
        <v>2</v>
      </c>
      <c r="AK37">
        <f>Totaaloverzicht!AK118</f>
        <v>2</v>
      </c>
    </row>
    <row r="38" spans="1:37" ht="12.75">
      <c r="A38" s="32" t="s">
        <v>420</v>
      </c>
      <c r="B38" s="32" t="s">
        <v>39</v>
      </c>
      <c r="C38" s="32" t="s">
        <v>68</v>
      </c>
      <c r="D38" s="36">
        <v>1250000</v>
      </c>
      <c r="E38">
        <f t="shared" si="0"/>
        <v>1</v>
      </c>
      <c r="AK38">
        <f>Totaaloverzicht!AK210</f>
        <v>1</v>
      </c>
    </row>
    <row r="39" spans="1:37" ht="12.75">
      <c r="A39" s="32" t="s">
        <v>694</v>
      </c>
      <c r="B39" s="32" t="s">
        <v>45</v>
      </c>
      <c r="C39" s="32" t="s">
        <v>68</v>
      </c>
      <c r="D39" s="36">
        <v>3000000</v>
      </c>
      <c r="E39">
        <f t="shared" si="0"/>
        <v>1</v>
      </c>
      <c r="AK39">
        <f>Totaaloverzicht!AK496</f>
        <v>1</v>
      </c>
    </row>
    <row r="40" spans="1:4" ht="12.75">
      <c r="A40" s="18"/>
      <c r="B40" s="18"/>
      <c r="C40" s="18"/>
      <c r="D40" s="19"/>
    </row>
    <row r="41" spans="6:37" ht="12.75">
      <c r="F41" s="1">
        <f aca="true" t="shared" si="1" ref="F41:AI41">SUM(F6:F39)</f>
        <v>27</v>
      </c>
      <c r="G41" s="1">
        <f t="shared" si="1"/>
        <v>48</v>
      </c>
      <c r="H41" s="1">
        <f t="shared" si="1"/>
        <v>41</v>
      </c>
      <c r="I41" s="1">
        <f t="shared" si="1"/>
        <v>25</v>
      </c>
      <c r="J41" s="1">
        <f t="shared" si="1"/>
        <v>25</v>
      </c>
      <c r="K41" s="1">
        <f t="shared" si="1"/>
        <v>21</v>
      </c>
      <c r="L41" s="1">
        <f t="shared" si="1"/>
        <v>1</v>
      </c>
      <c r="M41" s="1">
        <f t="shared" si="1"/>
        <v>52</v>
      </c>
      <c r="N41" s="1">
        <f t="shared" si="1"/>
        <v>18</v>
      </c>
      <c r="O41" s="1">
        <f t="shared" si="1"/>
        <v>50</v>
      </c>
      <c r="P41" s="1">
        <f t="shared" si="1"/>
        <v>13</v>
      </c>
      <c r="Q41" s="1">
        <f t="shared" si="1"/>
        <v>34</v>
      </c>
      <c r="R41" s="1">
        <f t="shared" si="1"/>
        <v>28</v>
      </c>
      <c r="S41" s="1">
        <f t="shared" si="1"/>
        <v>55</v>
      </c>
      <c r="T41" s="1">
        <f t="shared" si="1"/>
        <v>27</v>
      </c>
      <c r="U41" s="1">
        <f t="shared" si="1"/>
        <v>11</v>
      </c>
      <c r="V41" s="1">
        <f t="shared" si="1"/>
        <v>30</v>
      </c>
      <c r="W41" s="1">
        <f t="shared" si="1"/>
        <v>23</v>
      </c>
      <c r="X41" s="1">
        <f t="shared" si="1"/>
        <v>24</v>
      </c>
      <c r="Y41" s="1">
        <f t="shared" si="1"/>
        <v>17</v>
      </c>
      <c r="Z41" s="1">
        <f t="shared" si="1"/>
        <v>30</v>
      </c>
      <c r="AA41" s="1">
        <f t="shared" si="1"/>
        <v>11</v>
      </c>
      <c r="AB41" s="1">
        <f t="shared" si="1"/>
        <v>6</v>
      </c>
      <c r="AC41" s="1">
        <f t="shared" si="1"/>
        <v>31</v>
      </c>
      <c r="AD41" s="1">
        <f t="shared" si="1"/>
        <v>27</v>
      </c>
      <c r="AE41" s="1">
        <f t="shared" si="1"/>
        <v>18</v>
      </c>
      <c r="AF41" s="1">
        <f t="shared" si="1"/>
        <v>10</v>
      </c>
      <c r="AG41" s="1">
        <f t="shared" si="1"/>
        <v>26</v>
      </c>
      <c r="AH41" s="1">
        <f t="shared" si="1"/>
        <v>24</v>
      </c>
      <c r="AI41" s="1">
        <f t="shared" si="1"/>
        <v>25</v>
      </c>
      <c r="AJ41" s="1">
        <f>SUM(AJ6:AJ39)</f>
        <v>34</v>
      </c>
      <c r="AK41" s="1">
        <f>SUM(AK6:AK39)</f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bureau J. Kromhout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Teammaster 1999-2000</dc:title>
  <dc:subject/>
  <dc:creator>Kitty Diepstraten</dc:creator>
  <cp:keywords/>
  <dc:description/>
  <cp:lastModifiedBy>R. Diepstraten</cp:lastModifiedBy>
  <cp:lastPrinted>2002-04-22T11:35:01Z</cp:lastPrinted>
  <dcterms:created xsi:type="dcterms:W3CDTF">1999-08-02T10:43:34Z</dcterms:created>
  <dcterms:modified xsi:type="dcterms:W3CDTF">2003-03-13T15:17:51Z</dcterms:modified>
  <cp:category/>
  <cp:version/>
  <cp:contentType/>
  <cp:contentStatus/>
</cp:coreProperties>
</file>